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235" windowHeight="895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'Лист1'!$A$1:$H$872</definedName>
  </definedNames>
  <calcPr fullCalcOnLoad="1"/>
</workbook>
</file>

<file path=xl/sharedStrings.xml><?xml version="1.0" encoding="utf-8"?>
<sst xmlns="http://schemas.openxmlformats.org/spreadsheetml/2006/main" count="1583" uniqueCount="805">
  <si>
    <t>ЗАМЕРЫ НАГРУЗОК</t>
  </si>
  <si>
    <t>по фидерам 0,4 кВ на ТП Шушенского участка электросетей</t>
  </si>
  <si>
    <t>Наименование фидеров</t>
  </si>
  <si>
    <t>Нагрузка по фидерам</t>
  </si>
  <si>
    <t>А</t>
  </si>
  <si>
    <t>В</t>
  </si>
  <si>
    <t>С</t>
  </si>
  <si>
    <t>Диспетчерский №ТП</t>
  </si>
  <si>
    <t xml:space="preserve"> трансформатора</t>
  </si>
  <si>
    <t>мощность, ток нагрузки</t>
  </si>
  <si>
    <t xml:space="preserve">Напряжение </t>
  </si>
  <si>
    <t>на ТП, В</t>
  </si>
  <si>
    <t xml:space="preserve"> п/п</t>
  </si>
  <si>
    <t>№</t>
  </si>
  <si>
    <r>
      <t>2.</t>
    </r>
    <r>
      <rPr>
        <sz val="12"/>
        <rFont val="Times New Roman"/>
        <family val="1"/>
      </rPr>
      <t xml:space="preserve"> Школа №3</t>
    </r>
  </si>
  <si>
    <r>
      <t>8.</t>
    </r>
    <r>
      <rPr>
        <sz val="12"/>
        <rFont val="Times New Roman"/>
        <family val="1"/>
      </rPr>
      <t xml:space="preserve"> пер. Школьный, </t>
    </r>
  </si>
  <si>
    <t>ул. Гоголя 1-13</t>
  </si>
  <si>
    <r>
      <t>12.</t>
    </r>
    <r>
      <rPr>
        <sz val="12"/>
        <rFont val="Times New Roman"/>
        <family val="1"/>
      </rPr>
      <t xml:space="preserve"> Уличное освящение</t>
    </r>
  </si>
  <si>
    <t>ул. Некрасова, 1-5</t>
  </si>
  <si>
    <t>ул. Добролюбова, 1-11</t>
  </si>
  <si>
    <r>
      <t>16.</t>
    </r>
    <r>
      <rPr>
        <sz val="12"/>
        <rFont val="Times New Roman"/>
        <family val="1"/>
      </rPr>
      <t xml:space="preserve"> ул. Герцена 2-12</t>
    </r>
  </si>
  <si>
    <t>п. Большой 11-17</t>
  </si>
  <si>
    <t>Церковь, Торговые киоски</t>
  </si>
  <si>
    <r>
      <t>17.</t>
    </r>
    <r>
      <rPr>
        <sz val="12"/>
        <rFont val="Times New Roman"/>
        <family val="1"/>
      </rPr>
      <t xml:space="preserve"> ул. Победы 3-39</t>
    </r>
  </si>
  <si>
    <r>
      <t>18.</t>
    </r>
    <r>
      <rPr>
        <sz val="12"/>
        <rFont val="Times New Roman"/>
        <family val="1"/>
      </rPr>
      <t xml:space="preserve"> КНС-10</t>
    </r>
  </si>
  <si>
    <t>Кз</t>
  </si>
  <si>
    <t>А 222</t>
  </si>
  <si>
    <t>В 226</t>
  </si>
  <si>
    <t>С 224</t>
  </si>
  <si>
    <t>Т-250</t>
  </si>
  <si>
    <t>Фидер 31-05</t>
  </si>
  <si>
    <t>ул. Кржижановского 8-12, 9-27</t>
  </si>
  <si>
    <t>ул. Комсомольская 36-42, 35-43</t>
  </si>
  <si>
    <r>
      <t>1.</t>
    </r>
    <r>
      <rPr>
        <sz val="12"/>
        <rFont val="Times New Roman"/>
        <family val="1"/>
      </rPr>
      <t xml:space="preserve"> ул. Фрунзе 30-44, 39-55</t>
    </r>
  </si>
  <si>
    <r>
      <t>2.</t>
    </r>
    <r>
      <rPr>
        <sz val="12"/>
        <rFont val="Times New Roman"/>
        <family val="1"/>
      </rPr>
      <t xml:space="preserve"> МУП Твердое топливо, </t>
    </r>
  </si>
  <si>
    <t>пер. Фрунзе 1, 1а, 2</t>
  </si>
  <si>
    <t>ул. Октябрьская 51-75, 62-86</t>
  </si>
  <si>
    <t>ул. Горького 29-41, 14-18</t>
  </si>
  <si>
    <t>пер.Октябрьский 1-3, 2-4</t>
  </si>
  <si>
    <t>ул. Заповедная</t>
  </si>
  <si>
    <t>Т-160</t>
  </si>
  <si>
    <t>Фидер 31-12</t>
  </si>
  <si>
    <t>17-19 час</t>
  </si>
  <si>
    <t>А 240</t>
  </si>
  <si>
    <t>А 243</t>
  </si>
  <si>
    <r>
      <t>1.</t>
    </r>
    <r>
      <rPr>
        <sz val="12"/>
        <rFont val="Times New Roman"/>
        <family val="1"/>
      </rPr>
      <t xml:space="preserve"> Склады, 2 мкр. 11,12,13,14,16,17</t>
    </r>
  </si>
  <si>
    <r>
      <t>3.</t>
    </r>
    <r>
      <rPr>
        <sz val="12"/>
        <rFont val="Times New Roman"/>
        <family val="1"/>
      </rPr>
      <t xml:space="preserve"> ул. Фрунзе 57-83, 46-70</t>
    </r>
  </si>
  <si>
    <r>
      <t>4.</t>
    </r>
    <r>
      <rPr>
        <sz val="12"/>
        <rFont val="Times New Roman"/>
        <family val="1"/>
      </rPr>
      <t xml:space="preserve"> 2 мкр. дом 2</t>
    </r>
  </si>
  <si>
    <r>
      <t>6.</t>
    </r>
    <r>
      <rPr>
        <sz val="12"/>
        <rFont val="Times New Roman"/>
        <family val="1"/>
      </rPr>
      <t xml:space="preserve"> СЮТ (бывшая вечерняя школа)</t>
    </r>
  </si>
  <si>
    <r>
      <t>8.</t>
    </r>
    <r>
      <rPr>
        <sz val="12"/>
        <rFont val="Times New Roman"/>
        <family val="1"/>
      </rPr>
      <t xml:space="preserve"> ЖЭК,  2 мкр. 7,9,10,8</t>
    </r>
  </si>
  <si>
    <r>
      <t>7</t>
    </r>
    <r>
      <rPr>
        <sz val="12"/>
        <rFont val="Times New Roman"/>
        <family val="1"/>
      </rPr>
      <t>. 2 мкр. дом 3</t>
    </r>
  </si>
  <si>
    <t>Т-400</t>
  </si>
  <si>
    <t>Фидер 31-14</t>
  </si>
  <si>
    <t>ул. Гоголя 36-38</t>
  </si>
  <si>
    <t>пер. Комсомольский</t>
  </si>
  <si>
    <r>
      <t>1.</t>
    </r>
    <r>
      <rPr>
        <sz val="12"/>
        <rFont val="Times New Roman"/>
        <family val="1"/>
      </rPr>
      <t xml:space="preserve"> ул. Фрунзе 21-37,12-26</t>
    </r>
  </si>
  <si>
    <t>ул. Мира 9-17</t>
  </si>
  <si>
    <t>ул. Гоголя 38-44, 47-51</t>
  </si>
  <si>
    <r>
      <t>2</t>
    </r>
    <r>
      <rPr>
        <sz val="12"/>
        <rFont val="Times New Roman"/>
        <family val="1"/>
      </rPr>
      <t>. ул. Октябрьская 1-25, 2-32</t>
    </r>
  </si>
  <si>
    <r>
      <t>3.</t>
    </r>
    <r>
      <rPr>
        <sz val="12"/>
        <rFont val="Times New Roman"/>
        <family val="1"/>
      </rPr>
      <t>ул. Гоголя 19-45</t>
    </r>
  </si>
  <si>
    <t>ул. Фрунзе 2-10, 1-17</t>
  </si>
  <si>
    <t>ул. Партизанская 1-11, 2-12</t>
  </si>
  <si>
    <t>Пожарная часть</t>
  </si>
  <si>
    <t>Вневедомственная охрана</t>
  </si>
  <si>
    <t>А 236</t>
  </si>
  <si>
    <t>В 234</t>
  </si>
  <si>
    <t>С 235</t>
  </si>
  <si>
    <t>ул. Гоголя 14-16</t>
  </si>
  <si>
    <t>ул. Гоголя 19-25</t>
  </si>
  <si>
    <t>ул. Мира 25-43, 34-38</t>
  </si>
  <si>
    <t>В 224</t>
  </si>
  <si>
    <r>
      <t>1.</t>
    </r>
    <r>
      <rPr>
        <sz val="12"/>
        <rFont val="Times New Roman"/>
        <family val="1"/>
      </rPr>
      <t xml:space="preserve"> Комсомольская 17-33, 18-34</t>
    </r>
  </si>
  <si>
    <r>
      <t>2.</t>
    </r>
    <r>
      <rPr>
        <sz val="12"/>
        <rFont val="Times New Roman"/>
        <family val="1"/>
      </rPr>
      <t xml:space="preserve"> ул. Гоголя 18-32, 27-39</t>
    </r>
  </si>
  <si>
    <r>
      <t>3.</t>
    </r>
    <r>
      <rPr>
        <sz val="12"/>
        <rFont val="Times New Roman"/>
        <family val="1"/>
      </rPr>
      <t xml:space="preserve"> ул. Комсомольская 1-16</t>
    </r>
  </si>
  <si>
    <t>ул. Ленина 129-147, 128-142</t>
  </si>
  <si>
    <t>ул. Щетинкина 1-29а</t>
  </si>
  <si>
    <t>ул. Гоголя 10-12, 15-17</t>
  </si>
  <si>
    <r>
      <t>1.</t>
    </r>
    <r>
      <rPr>
        <sz val="12"/>
        <rFont val="Times New Roman"/>
        <family val="1"/>
      </rPr>
      <t xml:space="preserve"> Кржижановского 2-8</t>
    </r>
  </si>
  <si>
    <r>
      <t>2.</t>
    </r>
    <r>
      <rPr>
        <sz val="12"/>
        <rFont val="Times New Roman"/>
        <family val="1"/>
      </rPr>
      <t xml:space="preserve"> ул. Ленина 74-126</t>
    </r>
  </si>
  <si>
    <r>
      <t>3.</t>
    </r>
    <r>
      <rPr>
        <sz val="12"/>
        <rFont val="Times New Roman"/>
        <family val="1"/>
      </rPr>
      <t xml:space="preserve"> ул. Кржижановского 1-3</t>
    </r>
  </si>
  <si>
    <t>В 241</t>
  </si>
  <si>
    <t>С 230</t>
  </si>
  <si>
    <t>ул. Рабочая 1-10</t>
  </si>
  <si>
    <t>Гаражи</t>
  </si>
  <si>
    <t>Рыбинспекция</t>
  </si>
  <si>
    <t>ул. Пролетарская 1-23, 2-24</t>
  </si>
  <si>
    <t>ул. Крупская 35-39, 28-40</t>
  </si>
  <si>
    <t>пер. Большой 1-7, 8, 20</t>
  </si>
  <si>
    <t>ул. Курнатовскоого 2</t>
  </si>
  <si>
    <t>маг. СТРОЙМАТЕРИАЛЫ</t>
  </si>
  <si>
    <r>
      <t>1.</t>
    </r>
    <r>
      <rPr>
        <sz val="12"/>
        <rFont val="Times New Roman"/>
        <family val="1"/>
      </rPr>
      <t xml:space="preserve"> ул. Крестьянская 17а-25</t>
    </r>
  </si>
  <si>
    <r>
      <t>2.</t>
    </r>
    <r>
      <rPr>
        <sz val="12"/>
        <rFont val="Times New Roman"/>
        <family val="1"/>
      </rPr>
      <t xml:space="preserve"> ул. Кркстьянская 22-48</t>
    </r>
  </si>
  <si>
    <r>
      <t>3.</t>
    </r>
    <r>
      <rPr>
        <sz val="12"/>
        <rFont val="Times New Roman"/>
        <family val="1"/>
      </rPr>
      <t xml:space="preserve"> ул. Мира 47-57, 62, 65, 69</t>
    </r>
  </si>
  <si>
    <t>ул. Береговая 1-24</t>
  </si>
  <si>
    <t>ул. Чапаева 2-16</t>
  </si>
  <si>
    <t>ул. Дзержинского 22</t>
  </si>
  <si>
    <t>пер. Калинина 1-10</t>
  </si>
  <si>
    <t>ул. Пролетарская 25-37</t>
  </si>
  <si>
    <r>
      <t>1.</t>
    </r>
    <r>
      <rPr>
        <sz val="12"/>
        <rFont val="Times New Roman"/>
        <family val="1"/>
      </rPr>
      <t xml:space="preserve"> ул. Чапаева 11-24, 18-30</t>
    </r>
  </si>
  <si>
    <r>
      <t>2.</t>
    </r>
    <r>
      <rPr>
        <sz val="12"/>
        <rFont val="Times New Roman"/>
        <family val="1"/>
      </rPr>
      <t xml:space="preserve"> ул. Береговая 25-52</t>
    </r>
  </si>
  <si>
    <r>
      <t>3.</t>
    </r>
    <r>
      <rPr>
        <sz val="12"/>
        <rFont val="Times New Roman"/>
        <family val="1"/>
      </rPr>
      <t xml:space="preserve"> ул. Береговая 23-28</t>
    </r>
  </si>
  <si>
    <r>
      <t>1.</t>
    </r>
    <r>
      <rPr>
        <sz val="12"/>
        <rFont val="Times New Roman"/>
        <family val="1"/>
      </rPr>
      <t xml:space="preserve"> Общежитее</t>
    </r>
  </si>
  <si>
    <r>
      <t>2.</t>
    </r>
    <r>
      <rPr>
        <sz val="12"/>
        <rFont val="Times New Roman"/>
        <family val="1"/>
      </rPr>
      <t xml:space="preserve"> ул. Алтайская 1-20</t>
    </r>
  </si>
  <si>
    <r>
      <t>3.</t>
    </r>
    <r>
      <rPr>
        <sz val="12"/>
        <rFont val="Times New Roman"/>
        <family val="1"/>
      </rPr>
      <t xml:space="preserve"> ул. Дзержинского 1-19, 2-24</t>
    </r>
  </si>
  <si>
    <r>
      <t>4.</t>
    </r>
    <r>
      <rPr>
        <sz val="12"/>
        <rFont val="Times New Roman"/>
        <family val="1"/>
      </rPr>
      <t xml:space="preserve"> ул. Калинина 11-18</t>
    </r>
  </si>
  <si>
    <t>Т-315</t>
  </si>
  <si>
    <t>8-11 час</t>
  </si>
  <si>
    <t>ул. Кравченко 16-24</t>
  </si>
  <si>
    <t>ул. Воронецкого 15-23, 16-20</t>
  </si>
  <si>
    <t>ул. Лесная 12-18</t>
  </si>
  <si>
    <t>ул. Парщикова 1-11, 2а-16</t>
  </si>
  <si>
    <t>ул. Воронецкого 1-3, 2-10</t>
  </si>
  <si>
    <t>Лесная 1-9, 2-10</t>
  </si>
  <si>
    <t>ул. Воронецкого 7-13, 14</t>
  </si>
  <si>
    <t>ул. Кравченко 26-40, 42, 11-17</t>
  </si>
  <si>
    <t>ул. Лесная 42</t>
  </si>
  <si>
    <t>ул. Кривенко 11-17</t>
  </si>
  <si>
    <r>
      <t>2.</t>
    </r>
    <r>
      <rPr>
        <sz val="12"/>
        <rFont val="Times New Roman"/>
        <family val="1"/>
      </rPr>
      <t xml:space="preserve"> 2 мкр. дом 28</t>
    </r>
  </si>
  <si>
    <r>
      <t xml:space="preserve">3. </t>
    </r>
    <r>
      <rPr>
        <sz val="12"/>
        <rFont val="Times New Roman"/>
        <family val="1"/>
      </rPr>
      <t>Школа №1 Хоз.корпус</t>
    </r>
  </si>
  <si>
    <r>
      <t>4.</t>
    </r>
    <r>
      <rPr>
        <sz val="12"/>
        <rFont val="Times New Roman"/>
        <family val="1"/>
      </rPr>
      <t xml:space="preserve"> Школа №1 Хоз.корпус</t>
    </r>
  </si>
  <si>
    <r>
      <t>6.</t>
    </r>
    <r>
      <rPr>
        <sz val="12"/>
        <rFont val="Times New Roman"/>
        <family val="1"/>
      </rPr>
      <t xml:space="preserve"> Школа №1 Освещение</t>
    </r>
  </si>
  <si>
    <r>
      <t xml:space="preserve">9. </t>
    </r>
    <r>
      <rPr>
        <sz val="12"/>
        <rFont val="Times New Roman"/>
        <family val="1"/>
      </rPr>
      <t>Школа №1 Силовая, гаражи</t>
    </r>
  </si>
  <si>
    <r>
      <t>2.</t>
    </r>
    <r>
      <rPr>
        <sz val="12"/>
        <rFont val="Times New Roman"/>
        <family val="1"/>
      </rPr>
      <t xml:space="preserve"> ул. Козика 13-17</t>
    </r>
  </si>
  <si>
    <r>
      <t>3</t>
    </r>
    <r>
      <rPr>
        <sz val="12"/>
        <rFont val="Times New Roman"/>
        <family val="1"/>
      </rPr>
      <t>. Кравченко 4-14, 9</t>
    </r>
  </si>
  <si>
    <r>
      <t>4.</t>
    </r>
    <r>
      <rPr>
        <sz val="12"/>
        <rFont val="Times New Roman"/>
        <family val="1"/>
      </rPr>
      <t xml:space="preserve"> ул. Козика 2-8, 1-9</t>
    </r>
  </si>
  <si>
    <r>
      <t>5.</t>
    </r>
    <r>
      <rPr>
        <sz val="12"/>
        <rFont val="Times New Roman"/>
        <family val="1"/>
      </rPr>
      <t xml:space="preserve"> ул. Букатова 2-16</t>
    </r>
  </si>
  <si>
    <t>2 мкр. 29,32,37,38,40-43</t>
  </si>
  <si>
    <r>
      <t>9.</t>
    </r>
    <r>
      <rPr>
        <sz val="12"/>
        <rFont val="Times New Roman"/>
        <family val="1"/>
      </rPr>
      <t xml:space="preserve"> Регистрационная палата</t>
    </r>
  </si>
  <si>
    <r>
      <t>8.</t>
    </r>
    <r>
      <rPr>
        <sz val="12"/>
        <rFont val="Times New Roman"/>
        <family val="1"/>
      </rPr>
      <t xml:space="preserve"> Детский сад № 2</t>
    </r>
  </si>
  <si>
    <r>
      <t>7.</t>
    </r>
    <r>
      <rPr>
        <sz val="12"/>
        <rFont val="Times New Roman"/>
        <family val="1"/>
      </rPr>
      <t xml:space="preserve"> Федеральное казначейство</t>
    </r>
  </si>
  <si>
    <r>
      <t>6.</t>
    </r>
    <r>
      <rPr>
        <sz val="12"/>
        <rFont val="Times New Roman"/>
        <family val="1"/>
      </rPr>
      <t xml:space="preserve"> 2 мкр. дом 36</t>
    </r>
  </si>
  <si>
    <r>
      <t xml:space="preserve">4. </t>
    </r>
    <r>
      <rPr>
        <sz val="12"/>
        <rFont val="Times New Roman"/>
        <family val="1"/>
      </rPr>
      <t>Детский сад №4</t>
    </r>
  </si>
  <si>
    <r>
      <t>3.</t>
    </r>
    <r>
      <rPr>
        <sz val="12"/>
        <rFont val="Times New Roman"/>
        <family val="1"/>
      </rPr>
      <t xml:space="preserve"> 2 мкр. дом 35</t>
    </r>
  </si>
  <si>
    <r>
      <t>2.</t>
    </r>
    <r>
      <rPr>
        <sz val="12"/>
        <rFont val="Times New Roman"/>
        <family val="1"/>
      </rPr>
      <t xml:space="preserve"> Земельный комитет</t>
    </r>
  </si>
  <si>
    <t>Фидер 31-11</t>
  </si>
  <si>
    <t>Музей, ввод</t>
  </si>
  <si>
    <r>
      <t xml:space="preserve">3. </t>
    </r>
    <r>
      <rPr>
        <sz val="12"/>
        <rFont val="Times New Roman"/>
        <family val="1"/>
      </rPr>
      <t>Дом 17-20</t>
    </r>
  </si>
  <si>
    <r>
      <t>5.</t>
    </r>
    <r>
      <rPr>
        <sz val="12"/>
        <rFont val="Times New Roman"/>
        <family val="1"/>
      </rPr>
      <t xml:space="preserve"> Дом 7-10</t>
    </r>
  </si>
  <si>
    <r>
      <t>7.</t>
    </r>
    <r>
      <rPr>
        <sz val="12"/>
        <rFont val="Times New Roman"/>
        <family val="1"/>
      </rPr>
      <t xml:space="preserve"> Освещение</t>
    </r>
  </si>
  <si>
    <r>
      <t>8.</t>
    </r>
    <r>
      <rPr>
        <sz val="12"/>
        <rFont val="Times New Roman"/>
        <family val="1"/>
      </rPr>
      <t xml:space="preserve"> Дом 1-2, 22-26</t>
    </r>
  </si>
  <si>
    <t>Дом 17-20</t>
  </si>
  <si>
    <t>Хоз помещение</t>
  </si>
  <si>
    <r>
      <t>2.</t>
    </r>
    <r>
      <rPr>
        <sz val="12"/>
        <rFont val="Times New Roman"/>
        <family val="1"/>
      </rPr>
      <t xml:space="preserve"> Туалет</t>
    </r>
  </si>
  <si>
    <r>
      <t xml:space="preserve">4. </t>
    </r>
    <r>
      <rPr>
        <sz val="12"/>
        <rFont val="Times New Roman"/>
        <family val="1"/>
      </rPr>
      <t>Администрационное здание</t>
    </r>
  </si>
  <si>
    <r>
      <t>7.</t>
    </r>
    <r>
      <rPr>
        <sz val="12"/>
        <rFont val="Times New Roman"/>
        <family val="1"/>
      </rPr>
      <t xml:space="preserve"> Дом 12-15</t>
    </r>
  </si>
  <si>
    <r>
      <t>9.</t>
    </r>
    <r>
      <rPr>
        <sz val="12"/>
        <rFont val="Times New Roman"/>
        <family val="1"/>
      </rPr>
      <t xml:space="preserve"> Дом 27-30</t>
    </r>
  </si>
  <si>
    <r>
      <t>10.</t>
    </r>
    <r>
      <rPr>
        <sz val="12"/>
        <rFont val="Times New Roman"/>
        <family val="1"/>
      </rPr>
      <t xml:space="preserve"> Дом 16-31</t>
    </r>
  </si>
  <si>
    <r>
      <t>14.</t>
    </r>
    <r>
      <rPr>
        <sz val="12"/>
        <rFont val="Times New Roman"/>
        <family val="1"/>
      </rPr>
      <t xml:space="preserve"> Пожарное депо</t>
    </r>
  </si>
  <si>
    <r>
      <t>2.</t>
    </r>
    <r>
      <rPr>
        <sz val="12"/>
        <rFont val="Times New Roman"/>
        <family val="1"/>
      </rPr>
      <t xml:space="preserve"> Дом торговли</t>
    </r>
  </si>
  <si>
    <r>
      <t>1.</t>
    </r>
    <r>
      <rPr>
        <sz val="12"/>
        <rFont val="Times New Roman"/>
        <family val="1"/>
      </rPr>
      <t xml:space="preserve"> СПТУ-28 Силовая</t>
    </r>
  </si>
  <si>
    <t>Киоски</t>
  </si>
  <si>
    <r>
      <t>3.</t>
    </r>
    <r>
      <rPr>
        <sz val="12"/>
        <rFont val="Times New Roman"/>
        <family val="1"/>
      </rPr>
      <t xml:space="preserve"> СПТУ-28 освещение</t>
    </r>
  </si>
  <si>
    <r>
      <t>4.</t>
    </r>
    <r>
      <rPr>
        <sz val="12"/>
        <rFont val="Times New Roman"/>
        <family val="1"/>
      </rPr>
      <t xml:space="preserve"> Дом торговли</t>
    </r>
  </si>
  <si>
    <r>
      <t>5.</t>
    </r>
    <r>
      <rPr>
        <sz val="12"/>
        <rFont val="Times New Roman"/>
        <family val="1"/>
      </rPr>
      <t xml:space="preserve"> Уличное освещение</t>
    </r>
  </si>
  <si>
    <r>
      <t>6.</t>
    </r>
    <r>
      <rPr>
        <sz val="12"/>
        <rFont val="Times New Roman"/>
        <family val="1"/>
      </rPr>
      <t xml:space="preserve"> Киоски</t>
    </r>
  </si>
  <si>
    <r>
      <t>7.</t>
    </r>
    <r>
      <rPr>
        <sz val="12"/>
        <rFont val="Times New Roman"/>
        <family val="1"/>
      </rPr>
      <t xml:space="preserve"> СПТУ-28 Силовая</t>
    </r>
  </si>
  <si>
    <r>
      <t>8.</t>
    </r>
    <r>
      <rPr>
        <sz val="12"/>
        <rFont val="Times New Roman"/>
        <family val="1"/>
      </rPr>
      <t xml:space="preserve"> Ёлка</t>
    </r>
  </si>
  <si>
    <t>Банк народный</t>
  </si>
  <si>
    <t>маг. ПОЛЯНА</t>
  </si>
  <si>
    <r>
      <t>1.</t>
    </r>
    <r>
      <rPr>
        <sz val="12"/>
        <rFont val="Times New Roman"/>
        <family val="1"/>
      </rPr>
      <t xml:space="preserve"> Гараж</t>
    </r>
  </si>
  <si>
    <r>
      <t>2.</t>
    </r>
    <r>
      <rPr>
        <sz val="12"/>
        <rFont val="Times New Roman"/>
        <family val="1"/>
      </rPr>
      <t xml:space="preserve"> 4 мкр. дом 4</t>
    </r>
  </si>
  <si>
    <r>
      <t>3.</t>
    </r>
    <r>
      <rPr>
        <sz val="12"/>
        <rFont val="Times New Roman"/>
        <family val="1"/>
      </rPr>
      <t xml:space="preserve"> 4 мкр. дом 8</t>
    </r>
  </si>
  <si>
    <r>
      <t>6.</t>
    </r>
    <r>
      <rPr>
        <sz val="12"/>
        <rFont val="Times New Roman"/>
        <family val="1"/>
      </rPr>
      <t xml:space="preserve"> Гараж</t>
    </r>
  </si>
  <si>
    <r>
      <t>8.</t>
    </r>
    <r>
      <rPr>
        <sz val="12"/>
        <rFont val="Times New Roman"/>
        <family val="1"/>
      </rPr>
      <t xml:space="preserve"> 4 мкр. дом 3</t>
    </r>
  </si>
  <si>
    <r>
      <t>12.</t>
    </r>
    <r>
      <rPr>
        <sz val="12"/>
        <rFont val="Times New Roman"/>
        <family val="1"/>
      </rPr>
      <t xml:space="preserve"> 4 мкр. дом 13</t>
    </r>
  </si>
  <si>
    <r>
      <t>14.</t>
    </r>
    <r>
      <rPr>
        <sz val="12"/>
        <rFont val="Times New Roman"/>
        <family val="1"/>
      </rPr>
      <t xml:space="preserve"> 4 мкр. дом 12</t>
    </r>
  </si>
  <si>
    <r>
      <t>15.</t>
    </r>
    <r>
      <rPr>
        <sz val="12"/>
        <rFont val="Times New Roman"/>
        <family val="1"/>
      </rPr>
      <t xml:space="preserve"> 4 мкр. дом 5</t>
    </r>
  </si>
  <si>
    <t>Фидер 31-04</t>
  </si>
  <si>
    <r>
      <t>1.</t>
    </r>
    <r>
      <rPr>
        <sz val="12"/>
        <rFont val="Times New Roman"/>
        <family val="1"/>
      </rPr>
      <t xml:space="preserve"> 2 мкр. дом 63</t>
    </r>
  </si>
  <si>
    <r>
      <t>2.</t>
    </r>
    <r>
      <rPr>
        <sz val="12"/>
        <rFont val="Times New Roman"/>
        <family val="1"/>
      </rPr>
      <t xml:space="preserve"> 2 мкр. дом 64,66,67</t>
    </r>
  </si>
  <si>
    <r>
      <t>4.</t>
    </r>
    <r>
      <rPr>
        <sz val="12"/>
        <rFont val="Times New Roman"/>
        <family val="1"/>
      </rPr>
      <t xml:space="preserve"> 2 мкр. дом 61</t>
    </r>
  </si>
  <si>
    <r>
      <t>5.</t>
    </r>
    <r>
      <rPr>
        <sz val="12"/>
        <rFont val="Times New Roman"/>
        <family val="1"/>
      </rPr>
      <t xml:space="preserve"> 2 мкр. 62, 65</t>
    </r>
  </si>
  <si>
    <r>
      <t>6.</t>
    </r>
    <r>
      <rPr>
        <sz val="12"/>
        <rFont val="Times New Roman"/>
        <family val="1"/>
      </rPr>
      <t xml:space="preserve"> Магазин</t>
    </r>
  </si>
  <si>
    <t>1 секция</t>
  </si>
  <si>
    <r>
      <t>5.</t>
    </r>
    <r>
      <rPr>
        <sz val="12"/>
        <rFont val="Times New Roman"/>
        <family val="1"/>
      </rPr>
      <t xml:space="preserve"> 1 мкр. дом 9 </t>
    </r>
  </si>
  <si>
    <r>
      <t>6.</t>
    </r>
    <r>
      <rPr>
        <sz val="12"/>
        <rFont val="Times New Roman"/>
        <family val="1"/>
      </rPr>
      <t xml:space="preserve"> 1 мкр. дом 10</t>
    </r>
  </si>
  <si>
    <r>
      <t>7.</t>
    </r>
    <r>
      <rPr>
        <sz val="12"/>
        <rFont val="Times New Roman"/>
        <family val="1"/>
      </rPr>
      <t xml:space="preserve"> 1 мкр. дом 9</t>
    </r>
  </si>
  <si>
    <r>
      <t>8.</t>
    </r>
    <r>
      <rPr>
        <sz val="12"/>
        <rFont val="Times New Roman"/>
        <family val="1"/>
      </rPr>
      <t xml:space="preserve"> 1 мкр. дом 10 РЩ - 2</t>
    </r>
  </si>
  <si>
    <t>2 секция</t>
  </si>
  <si>
    <t>ул. Ломоносова 13, 16-28</t>
  </si>
  <si>
    <t>ул. Пушкина 23, магазин</t>
  </si>
  <si>
    <t>ул. Ломоносова 1-19, 2-14</t>
  </si>
  <si>
    <t>Хоз. постройки</t>
  </si>
  <si>
    <t>ул. Гастелло 1-13, 2-14</t>
  </si>
  <si>
    <t>ул. Новая 41-45, 42-52</t>
  </si>
  <si>
    <r>
      <t>1.</t>
    </r>
    <r>
      <rPr>
        <sz val="12"/>
        <rFont val="Times New Roman"/>
        <family val="1"/>
      </rPr>
      <t xml:space="preserve"> 1 мкр. дом 8 РЩ -1</t>
    </r>
  </si>
  <si>
    <r>
      <t>2.</t>
    </r>
    <r>
      <rPr>
        <sz val="12"/>
        <rFont val="Times New Roman"/>
        <family val="1"/>
      </rPr>
      <t xml:space="preserve"> 1 мкр. дом 8 Магазин</t>
    </r>
  </si>
  <si>
    <r>
      <t>4.</t>
    </r>
    <r>
      <rPr>
        <sz val="12"/>
        <rFont val="Times New Roman"/>
        <family val="1"/>
      </rPr>
      <t xml:space="preserve"> 1 мкр. дом 6</t>
    </r>
  </si>
  <si>
    <r>
      <t>6.</t>
    </r>
    <r>
      <rPr>
        <sz val="12"/>
        <rFont val="Times New Roman"/>
        <family val="1"/>
      </rPr>
      <t xml:space="preserve"> 1 мкр. дом 6</t>
    </r>
  </si>
  <si>
    <r>
      <t>1.</t>
    </r>
    <r>
      <rPr>
        <sz val="12"/>
        <rFont val="Times New Roman"/>
        <family val="1"/>
      </rPr>
      <t xml:space="preserve"> ул. Ленина № 3-9, 15-23, 4-24</t>
    </r>
  </si>
  <si>
    <r>
      <t>2.</t>
    </r>
    <r>
      <rPr>
        <sz val="12"/>
        <rFont val="Times New Roman"/>
        <family val="1"/>
      </rPr>
      <t xml:space="preserve"> ул. Новая 30-40, 33-39</t>
    </r>
  </si>
  <si>
    <r>
      <t>4.</t>
    </r>
    <r>
      <rPr>
        <sz val="12"/>
        <rFont val="Times New Roman"/>
        <family val="1"/>
      </rPr>
      <t xml:space="preserve"> ул. Енисейская 1-25, 10-36</t>
    </r>
  </si>
  <si>
    <r>
      <t xml:space="preserve">2. </t>
    </r>
    <r>
      <rPr>
        <sz val="12"/>
        <rFont val="Times New Roman"/>
        <family val="1"/>
      </rPr>
      <t>Мастерская МУП МОП ЖКХ</t>
    </r>
  </si>
  <si>
    <r>
      <t>4.</t>
    </r>
    <r>
      <rPr>
        <sz val="12"/>
        <rFont val="Times New Roman"/>
        <family val="1"/>
      </rPr>
      <t xml:space="preserve"> Магазин ОКТЯБРЬ</t>
    </r>
  </si>
  <si>
    <r>
      <t xml:space="preserve">5. </t>
    </r>
    <r>
      <rPr>
        <sz val="12"/>
        <rFont val="Times New Roman"/>
        <family val="1"/>
      </rPr>
      <t>Хоз. постройки</t>
    </r>
  </si>
  <si>
    <t>Т-100</t>
  </si>
  <si>
    <t>ул. Вокзальная</t>
  </si>
  <si>
    <t>Уличное освещение</t>
  </si>
  <si>
    <t>Т-320</t>
  </si>
  <si>
    <t>банк "Новигатор"</t>
  </si>
  <si>
    <r>
      <t>2.</t>
    </r>
    <r>
      <rPr>
        <sz val="12"/>
        <rFont val="Times New Roman"/>
        <family val="1"/>
      </rPr>
      <t xml:space="preserve"> ул. Пушкина 26</t>
    </r>
  </si>
  <si>
    <r>
      <t>3.</t>
    </r>
    <r>
      <rPr>
        <sz val="12"/>
        <rFont val="Times New Roman"/>
        <family val="1"/>
      </rPr>
      <t xml:space="preserve"> РОВД</t>
    </r>
  </si>
  <si>
    <r>
      <t>4.</t>
    </r>
    <r>
      <rPr>
        <sz val="12"/>
        <rFont val="Times New Roman"/>
        <family val="1"/>
      </rPr>
      <t xml:space="preserve"> ул. Пушкина 2а, </t>
    </r>
  </si>
  <si>
    <r>
      <t xml:space="preserve">5. </t>
    </r>
    <r>
      <rPr>
        <sz val="12"/>
        <rFont val="Times New Roman"/>
        <family val="1"/>
      </rPr>
      <t>Гаражи</t>
    </r>
  </si>
  <si>
    <r>
      <t>8.</t>
    </r>
    <r>
      <rPr>
        <sz val="12"/>
        <rFont val="Times New Roman"/>
        <family val="1"/>
      </rPr>
      <t xml:space="preserve"> КНС-1</t>
    </r>
  </si>
  <si>
    <r>
      <t xml:space="preserve">9. </t>
    </r>
    <r>
      <rPr>
        <sz val="12"/>
        <rFont val="Times New Roman"/>
        <family val="1"/>
      </rPr>
      <t>Народный суд</t>
    </r>
  </si>
  <si>
    <r>
      <t>11.</t>
    </r>
    <r>
      <rPr>
        <sz val="12"/>
        <rFont val="Times New Roman"/>
        <family val="1"/>
      </rPr>
      <t xml:space="preserve"> Гаражи кинотеатр "Искра"</t>
    </r>
  </si>
  <si>
    <r>
      <t>12.</t>
    </r>
    <r>
      <rPr>
        <sz val="12"/>
        <rFont val="Times New Roman"/>
        <family val="1"/>
      </rPr>
      <t xml:space="preserve"> Кинотеатр "Искра"</t>
    </r>
  </si>
  <si>
    <r>
      <t>13.</t>
    </r>
    <r>
      <rPr>
        <sz val="12"/>
        <rFont val="Times New Roman"/>
        <family val="1"/>
      </rPr>
      <t xml:space="preserve"> Гаражи</t>
    </r>
  </si>
  <si>
    <r>
      <t>14.</t>
    </r>
    <r>
      <rPr>
        <sz val="12"/>
        <rFont val="Times New Roman"/>
        <family val="1"/>
      </rPr>
      <t xml:space="preserve"> Станция юнных техников</t>
    </r>
  </si>
  <si>
    <r>
      <t>5.</t>
    </r>
    <r>
      <rPr>
        <sz val="12"/>
        <rFont val="Times New Roman"/>
        <family val="1"/>
      </rPr>
      <t xml:space="preserve"> Дом ветеранов</t>
    </r>
  </si>
  <si>
    <r>
      <t>6.</t>
    </r>
    <r>
      <rPr>
        <sz val="12"/>
        <rFont val="Times New Roman"/>
        <family val="1"/>
      </rPr>
      <t xml:space="preserve"> Аптека</t>
    </r>
  </si>
  <si>
    <r>
      <t>12.</t>
    </r>
    <r>
      <rPr>
        <sz val="12"/>
        <rFont val="Times New Roman"/>
        <family val="1"/>
      </rPr>
      <t xml:space="preserve"> Дом ветеранов</t>
    </r>
  </si>
  <si>
    <r>
      <t>14.</t>
    </r>
    <r>
      <rPr>
        <sz val="12"/>
        <rFont val="Times New Roman"/>
        <family val="1"/>
      </rPr>
      <t xml:space="preserve"> магазин "Борус"</t>
    </r>
  </si>
  <si>
    <r>
      <t>1.</t>
    </r>
    <r>
      <rPr>
        <sz val="12"/>
        <rFont val="Times New Roman"/>
        <family val="1"/>
      </rPr>
      <t xml:space="preserve"> 2 мкр. дом 6</t>
    </r>
  </si>
  <si>
    <r>
      <t>2.</t>
    </r>
    <r>
      <rPr>
        <sz val="12"/>
        <rFont val="Times New Roman"/>
        <family val="1"/>
      </rPr>
      <t xml:space="preserve"> 2 мкр. дом 20</t>
    </r>
  </si>
  <si>
    <r>
      <t>3.</t>
    </r>
    <r>
      <rPr>
        <sz val="12"/>
        <rFont val="Times New Roman"/>
        <family val="1"/>
      </rPr>
      <t xml:space="preserve"> 2 мкр. дом 21</t>
    </r>
  </si>
  <si>
    <r>
      <t>4.</t>
    </r>
    <r>
      <rPr>
        <sz val="12"/>
        <rFont val="Times New Roman"/>
        <family val="1"/>
      </rPr>
      <t xml:space="preserve"> Магазин</t>
    </r>
  </si>
  <si>
    <r>
      <t>5.</t>
    </r>
    <r>
      <rPr>
        <sz val="12"/>
        <rFont val="Times New Roman"/>
        <family val="1"/>
      </rPr>
      <t xml:space="preserve"> 2 мкр. дом 21</t>
    </r>
  </si>
  <si>
    <r>
      <t>6.</t>
    </r>
    <r>
      <rPr>
        <sz val="12"/>
        <rFont val="Times New Roman"/>
        <family val="1"/>
      </rPr>
      <t xml:space="preserve"> 2 мкр. дом 20</t>
    </r>
  </si>
  <si>
    <r>
      <t>8.</t>
    </r>
    <r>
      <rPr>
        <sz val="12"/>
        <rFont val="Times New Roman"/>
        <family val="1"/>
      </rPr>
      <t xml:space="preserve"> 2 мкр. дом 21</t>
    </r>
  </si>
  <si>
    <t>магазин "ИВУШКА"</t>
  </si>
  <si>
    <t>Детский сад</t>
  </si>
  <si>
    <r>
      <t>3.</t>
    </r>
    <r>
      <rPr>
        <sz val="12"/>
        <rFont val="Times New Roman"/>
        <family val="1"/>
      </rPr>
      <t xml:space="preserve"> 2 мкр. дом 58</t>
    </r>
  </si>
  <si>
    <r>
      <t>2.</t>
    </r>
    <r>
      <rPr>
        <sz val="12"/>
        <rFont val="Times New Roman"/>
        <family val="1"/>
      </rPr>
      <t xml:space="preserve"> 2 мкр. дом 57</t>
    </r>
  </si>
  <si>
    <r>
      <t xml:space="preserve">4. </t>
    </r>
    <r>
      <rPr>
        <sz val="12"/>
        <rFont val="Times New Roman"/>
        <family val="1"/>
      </rPr>
      <t>2 мкр. дом 55</t>
    </r>
  </si>
  <si>
    <r>
      <t>6.</t>
    </r>
    <r>
      <rPr>
        <sz val="12"/>
        <rFont val="Times New Roman"/>
        <family val="1"/>
      </rPr>
      <t xml:space="preserve"> Детский сад №5</t>
    </r>
  </si>
  <si>
    <r>
      <t>7.</t>
    </r>
    <r>
      <rPr>
        <sz val="12"/>
        <rFont val="Times New Roman"/>
        <family val="1"/>
      </rPr>
      <t xml:space="preserve"> 2 мкр. дом 48</t>
    </r>
  </si>
  <si>
    <r>
      <t>8.</t>
    </r>
    <r>
      <rPr>
        <sz val="12"/>
        <rFont val="Times New Roman"/>
        <family val="1"/>
      </rPr>
      <t xml:space="preserve"> 2 мкр. дом 56</t>
    </r>
  </si>
  <si>
    <r>
      <t>9.</t>
    </r>
    <r>
      <rPr>
        <sz val="12"/>
        <rFont val="Times New Roman"/>
        <family val="1"/>
      </rPr>
      <t xml:space="preserve"> 2 мкр. дом 46</t>
    </r>
  </si>
  <si>
    <r>
      <t>14.</t>
    </r>
    <r>
      <rPr>
        <sz val="12"/>
        <rFont val="Times New Roman"/>
        <family val="1"/>
      </rPr>
      <t xml:space="preserve"> 2 мкр. дом 47</t>
    </r>
  </si>
  <si>
    <r>
      <t>15.</t>
    </r>
    <r>
      <rPr>
        <sz val="12"/>
        <rFont val="Times New Roman"/>
        <family val="1"/>
      </rPr>
      <t xml:space="preserve"> 2 мкр. дом 48</t>
    </r>
  </si>
  <si>
    <r>
      <t>16.</t>
    </r>
    <r>
      <rPr>
        <sz val="12"/>
        <rFont val="Times New Roman"/>
        <family val="1"/>
      </rPr>
      <t xml:space="preserve"> 2 мкр. дом 55</t>
    </r>
  </si>
  <si>
    <r>
      <t>18.</t>
    </r>
    <r>
      <rPr>
        <sz val="12"/>
        <rFont val="Times New Roman"/>
        <family val="1"/>
      </rPr>
      <t xml:space="preserve"> 2 мкр. дом 51</t>
    </r>
  </si>
  <si>
    <r>
      <t>19.</t>
    </r>
    <r>
      <rPr>
        <sz val="12"/>
        <rFont val="Times New Roman"/>
        <family val="1"/>
      </rPr>
      <t xml:space="preserve"> 2 мкр. дом 54</t>
    </r>
  </si>
  <si>
    <r>
      <t>21.</t>
    </r>
    <r>
      <rPr>
        <sz val="12"/>
        <rFont val="Times New Roman"/>
        <family val="1"/>
      </rPr>
      <t xml:space="preserve"> 2 мкр. дом 50</t>
    </r>
  </si>
  <si>
    <r>
      <t>22.</t>
    </r>
    <r>
      <rPr>
        <sz val="12"/>
        <rFont val="Times New Roman"/>
        <family val="1"/>
      </rPr>
      <t xml:space="preserve"> 2 мкр. дом </t>
    </r>
  </si>
  <si>
    <r>
      <t>23.</t>
    </r>
    <r>
      <rPr>
        <sz val="12"/>
        <rFont val="Times New Roman"/>
        <family val="1"/>
      </rPr>
      <t xml:space="preserve"> 2 мкр. дом 59</t>
    </r>
  </si>
  <si>
    <r>
      <t>24.</t>
    </r>
    <r>
      <rPr>
        <sz val="12"/>
        <rFont val="Times New Roman"/>
        <family val="1"/>
      </rPr>
      <t xml:space="preserve"> 2 мкр. дом 53</t>
    </r>
  </si>
  <si>
    <t>Водозабор, Ввод</t>
  </si>
  <si>
    <t>Скважина 4</t>
  </si>
  <si>
    <t>Скважина 1, 2, 3</t>
  </si>
  <si>
    <r>
      <t>13.</t>
    </r>
    <r>
      <rPr>
        <sz val="12"/>
        <rFont val="Times New Roman"/>
        <family val="1"/>
      </rPr>
      <t xml:space="preserve"> ул. Первомайская</t>
    </r>
  </si>
  <si>
    <r>
      <t>2.</t>
    </r>
    <r>
      <rPr>
        <sz val="12"/>
        <rFont val="Times New Roman"/>
        <family val="1"/>
      </rPr>
      <t xml:space="preserve"> Пекарня</t>
    </r>
  </si>
  <si>
    <r>
      <t xml:space="preserve">4. </t>
    </r>
    <r>
      <rPr>
        <sz val="12"/>
        <rFont val="Times New Roman"/>
        <family val="1"/>
      </rPr>
      <t>Квартл ПТФ 5, 6, 7, 8, киоски</t>
    </r>
  </si>
  <si>
    <r>
      <t>8.</t>
    </r>
    <r>
      <rPr>
        <sz val="12"/>
        <rFont val="Times New Roman"/>
        <family val="1"/>
      </rPr>
      <t xml:space="preserve"> Детский сад</t>
    </r>
  </si>
  <si>
    <r>
      <t>11.</t>
    </r>
    <r>
      <rPr>
        <sz val="12"/>
        <rFont val="Times New Roman"/>
        <family val="1"/>
      </rPr>
      <t xml:space="preserve"> Квартл ПТФ дом 15</t>
    </r>
  </si>
  <si>
    <r>
      <t>12.</t>
    </r>
    <r>
      <rPr>
        <sz val="12"/>
        <rFont val="Times New Roman"/>
        <family val="1"/>
      </rPr>
      <t xml:space="preserve"> Квартл ПТФ дом 1, 2, 3, 4</t>
    </r>
  </si>
  <si>
    <r>
      <t>614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8-11 час</t>
    </r>
  </si>
  <si>
    <t>Стадион</t>
  </si>
  <si>
    <t>Спортзал (электробойлер)</t>
  </si>
  <si>
    <t>Т-630</t>
  </si>
  <si>
    <t>ул. Сибирская 1-13, 2-</t>
  </si>
  <si>
    <t>ул. Набережная 1-6</t>
  </si>
  <si>
    <t>Отделение связи</t>
  </si>
  <si>
    <t>Кафе</t>
  </si>
  <si>
    <r>
      <t>1.</t>
    </r>
    <r>
      <rPr>
        <sz val="12"/>
        <rFont val="Times New Roman"/>
        <family val="1"/>
      </rPr>
      <t xml:space="preserve"> Стадион спортзал</t>
    </r>
  </si>
  <si>
    <r>
      <t xml:space="preserve">2. </t>
    </r>
    <r>
      <rPr>
        <sz val="12"/>
        <rFont val="Times New Roman"/>
        <family val="1"/>
      </rPr>
      <t>ул. Крестьянская 3-14, 2</t>
    </r>
  </si>
  <si>
    <r>
      <t>4.</t>
    </r>
    <r>
      <rPr>
        <sz val="12"/>
        <rFont val="Times New Roman"/>
        <family val="1"/>
      </rPr>
      <t xml:space="preserve"> Администрация</t>
    </r>
  </si>
  <si>
    <r>
      <t>3.</t>
    </r>
    <r>
      <rPr>
        <sz val="12"/>
        <rFont val="Times New Roman"/>
        <family val="1"/>
      </rPr>
      <t xml:space="preserve"> ул. Крупская 1-33, 2, 4</t>
    </r>
  </si>
  <si>
    <r>
      <t>6.</t>
    </r>
    <r>
      <rPr>
        <sz val="12"/>
        <rFont val="Times New Roman"/>
        <family val="1"/>
      </rPr>
      <t xml:space="preserve"> ул. Мира 40-60</t>
    </r>
  </si>
  <si>
    <r>
      <t>7.</t>
    </r>
    <r>
      <rPr>
        <sz val="12"/>
        <rFont val="Times New Roman"/>
        <family val="1"/>
      </rPr>
      <t xml:space="preserve"> ул. Крупской 2-26</t>
    </r>
  </si>
  <si>
    <r>
      <t xml:space="preserve">616         </t>
    </r>
    <r>
      <rPr>
        <sz val="12"/>
        <rFont val="Times New Roman"/>
        <family val="1"/>
      </rPr>
      <t>17-19 час</t>
    </r>
  </si>
  <si>
    <t>Рубильник №2, народны суд</t>
  </si>
  <si>
    <t>Телецентр</t>
  </si>
  <si>
    <r>
      <t xml:space="preserve">1. </t>
    </r>
    <r>
      <rPr>
        <sz val="12"/>
        <rFont val="Times New Roman"/>
        <family val="1"/>
      </rPr>
      <t>Прокуратура</t>
    </r>
  </si>
  <si>
    <r>
      <t>3.</t>
    </r>
    <r>
      <rPr>
        <sz val="12"/>
        <rFont val="Times New Roman"/>
        <family val="1"/>
      </rPr>
      <t xml:space="preserve"> Банк, сберкасса</t>
    </r>
  </si>
  <si>
    <r>
      <t xml:space="preserve">4. </t>
    </r>
    <r>
      <rPr>
        <sz val="12"/>
        <rFont val="Times New Roman"/>
        <family val="1"/>
      </rPr>
      <t>Типография</t>
    </r>
  </si>
  <si>
    <r>
      <t>5.</t>
    </r>
    <r>
      <rPr>
        <sz val="12"/>
        <rFont val="Times New Roman"/>
        <family val="1"/>
      </rPr>
      <t xml:space="preserve"> 2 мкр. дом 52</t>
    </r>
  </si>
  <si>
    <r>
      <t>6.</t>
    </r>
    <r>
      <rPr>
        <sz val="12"/>
        <rFont val="Times New Roman"/>
        <family val="1"/>
      </rPr>
      <t xml:space="preserve"> ул. Ленина 69-127, магазины</t>
    </r>
  </si>
  <si>
    <r>
      <t xml:space="preserve">7. </t>
    </r>
    <r>
      <rPr>
        <sz val="12"/>
        <rFont val="Times New Roman"/>
        <family val="1"/>
      </rPr>
      <t>Аптека</t>
    </r>
  </si>
  <si>
    <r>
      <t>9.</t>
    </r>
    <r>
      <rPr>
        <sz val="12"/>
        <rFont val="Times New Roman"/>
        <family val="1"/>
      </rPr>
      <t xml:space="preserve"> Магазин, 3-я концевая</t>
    </r>
  </si>
  <si>
    <r>
      <t>11.</t>
    </r>
    <r>
      <rPr>
        <sz val="12"/>
        <rFont val="Times New Roman"/>
        <family val="1"/>
      </rPr>
      <t xml:space="preserve"> кафе "Исток"</t>
    </r>
  </si>
  <si>
    <r>
      <t>12.</t>
    </r>
    <r>
      <rPr>
        <sz val="12"/>
        <rFont val="Times New Roman"/>
        <family val="1"/>
      </rPr>
      <t xml:space="preserve"> магазин №6, КНС-6</t>
    </r>
  </si>
  <si>
    <r>
      <t xml:space="preserve">13. </t>
    </r>
    <r>
      <rPr>
        <sz val="12"/>
        <rFont val="Times New Roman"/>
        <family val="1"/>
      </rPr>
      <t>Налоговая инспекция</t>
    </r>
  </si>
  <si>
    <r>
      <t>14.</t>
    </r>
    <r>
      <rPr>
        <sz val="12"/>
        <rFont val="Times New Roman"/>
        <family val="1"/>
      </rPr>
      <t xml:space="preserve"> Налоговая инспекция</t>
    </r>
  </si>
  <si>
    <r>
      <t>16.</t>
    </r>
    <r>
      <rPr>
        <sz val="12"/>
        <rFont val="Times New Roman"/>
        <family val="1"/>
      </rPr>
      <t xml:space="preserve"> Налоговая инспекция</t>
    </r>
  </si>
  <si>
    <r>
      <t>1.</t>
    </r>
    <r>
      <rPr>
        <sz val="12"/>
        <rFont val="Times New Roman"/>
        <family val="1"/>
      </rPr>
      <t xml:space="preserve"> Поликлиника</t>
    </r>
  </si>
  <si>
    <r>
      <t>2.</t>
    </r>
    <r>
      <rPr>
        <sz val="12"/>
        <rFont val="Times New Roman"/>
        <family val="1"/>
      </rPr>
      <t xml:space="preserve"> Дом культуры</t>
    </r>
  </si>
  <si>
    <r>
      <t>3.</t>
    </r>
    <r>
      <rPr>
        <sz val="12"/>
        <rFont val="Times New Roman"/>
        <family val="1"/>
      </rPr>
      <t xml:space="preserve"> Резерв поликлиника</t>
    </r>
  </si>
  <si>
    <r>
      <t>4.</t>
    </r>
    <r>
      <rPr>
        <sz val="12"/>
        <rFont val="Times New Roman"/>
        <family val="1"/>
      </rPr>
      <t xml:space="preserve"> Церковь</t>
    </r>
  </si>
  <si>
    <r>
      <t>5.</t>
    </r>
    <r>
      <rPr>
        <sz val="12"/>
        <rFont val="Times New Roman"/>
        <family val="1"/>
      </rPr>
      <t xml:space="preserve"> Ввод</t>
    </r>
  </si>
  <si>
    <r>
      <t>6.</t>
    </r>
    <r>
      <rPr>
        <sz val="12"/>
        <rFont val="Times New Roman"/>
        <family val="1"/>
      </rPr>
      <t xml:space="preserve"> Школа</t>
    </r>
  </si>
  <si>
    <r>
      <t>7.</t>
    </r>
    <r>
      <rPr>
        <sz val="12"/>
        <rFont val="Times New Roman"/>
        <family val="1"/>
      </rPr>
      <t xml:space="preserve"> Дом творчества</t>
    </r>
  </si>
  <si>
    <r>
      <t>8.</t>
    </r>
    <r>
      <rPr>
        <sz val="12"/>
        <rFont val="Times New Roman"/>
        <family val="1"/>
      </rPr>
      <t xml:space="preserve"> Дом 37</t>
    </r>
  </si>
  <si>
    <r>
      <t>2.</t>
    </r>
    <r>
      <rPr>
        <sz val="12"/>
        <rFont val="Times New Roman"/>
        <family val="1"/>
      </rPr>
      <t xml:space="preserve"> Начальная школа</t>
    </r>
  </si>
  <si>
    <r>
      <t>3.</t>
    </r>
    <r>
      <rPr>
        <sz val="12"/>
        <rFont val="Times New Roman"/>
        <family val="1"/>
      </rPr>
      <t xml:space="preserve"> Начальная школа</t>
    </r>
  </si>
  <si>
    <r>
      <t>4.</t>
    </r>
    <r>
      <rPr>
        <sz val="12"/>
        <rFont val="Times New Roman"/>
        <family val="1"/>
      </rPr>
      <t xml:space="preserve"> Библиотека</t>
    </r>
  </si>
  <si>
    <r>
      <t>5.</t>
    </r>
    <r>
      <rPr>
        <sz val="12"/>
        <rFont val="Times New Roman"/>
        <family val="1"/>
      </rPr>
      <t xml:space="preserve"> Собственные нужды РП-1</t>
    </r>
  </si>
  <si>
    <r>
      <t>6.</t>
    </r>
    <r>
      <rPr>
        <sz val="12"/>
        <rFont val="Times New Roman"/>
        <family val="1"/>
      </rPr>
      <t xml:space="preserve"> 1 мкр. дом 11, подъезд 2</t>
    </r>
  </si>
  <si>
    <r>
      <t>7.</t>
    </r>
    <r>
      <rPr>
        <sz val="12"/>
        <rFont val="Times New Roman"/>
        <family val="1"/>
      </rPr>
      <t xml:space="preserve"> 1 мкр. дом 11, подъезд 5</t>
    </r>
  </si>
  <si>
    <r>
      <t>8.</t>
    </r>
    <r>
      <rPr>
        <sz val="12"/>
        <rFont val="Times New Roman"/>
        <family val="1"/>
      </rPr>
      <t xml:space="preserve"> 1 мкр. дом 1, подъезд 7</t>
    </r>
  </si>
  <si>
    <r>
      <t>9.</t>
    </r>
    <r>
      <rPr>
        <sz val="12"/>
        <rFont val="Times New Roman"/>
        <family val="1"/>
      </rPr>
      <t xml:space="preserve"> 1 мкр. дом 1, подъезд 3</t>
    </r>
  </si>
  <si>
    <r>
      <t xml:space="preserve">621            </t>
    </r>
    <r>
      <rPr>
        <i/>
        <sz val="12"/>
        <rFont val="Times New Roman"/>
        <family val="1"/>
      </rPr>
      <t>17-19 час</t>
    </r>
  </si>
  <si>
    <r>
      <t>1.</t>
    </r>
    <r>
      <rPr>
        <sz val="12"/>
        <rFont val="Times New Roman"/>
        <family val="1"/>
      </rPr>
      <t xml:space="preserve"> Дом 4</t>
    </r>
  </si>
  <si>
    <r>
      <t>2.</t>
    </r>
    <r>
      <rPr>
        <sz val="12"/>
        <rFont val="Times New Roman"/>
        <family val="1"/>
      </rPr>
      <t xml:space="preserve"> Дом 3, Дом 2</t>
    </r>
  </si>
  <si>
    <r>
      <t>4.</t>
    </r>
    <r>
      <rPr>
        <sz val="12"/>
        <rFont val="Times New Roman"/>
        <family val="1"/>
      </rPr>
      <t xml:space="preserve"> Дом5, подъезд 5</t>
    </r>
  </si>
  <si>
    <r>
      <t>2.</t>
    </r>
    <r>
      <rPr>
        <sz val="12"/>
        <rFont val="Times New Roman"/>
        <family val="1"/>
      </rPr>
      <t xml:space="preserve"> магазин "САЯНЫ"</t>
    </r>
  </si>
  <si>
    <r>
      <t>3.</t>
    </r>
    <r>
      <rPr>
        <sz val="12"/>
        <rFont val="Times New Roman"/>
        <family val="1"/>
      </rPr>
      <t xml:space="preserve"> 2 мкр. дом 25</t>
    </r>
  </si>
  <si>
    <r>
      <t>4.</t>
    </r>
    <r>
      <rPr>
        <sz val="12"/>
        <rFont val="Times New Roman"/>
        <family val="1"/>
      </rPr>
      <t xml:space="preserve"> 2 мкр. дом 22</t>
    </r>
  </si>
  <si>
    <r>
      <t>5.</t>
    </r>
    <r>
      <rPr>
        <sz val="12"/>
        <rFont val="Times New Roman"/>
        <family val="1"/>
      </rPr>
      <t xml:space="preserve"> 2 мкр. дом 24</t>
    </r>
  </si>
  <si>
    <r>
      <t>6.</t>
    </r>
    <r>
      <rPr>
        <sz val="12"/>
        <rFont val="Times New Roman"/>
        <family val="1"/>
      </rPr>
      <t xml:space="preserve"> Секционный</t>
    </r>
  </si>
  <si>
    <r>
      <t>10.</t>
    </r>
    <r>
      <rPr>
        <sz val="12"/>
        <rFont val="Times New Roman"/>
        <family val="1"/>
      </rPr>
      <t xml:space="preserve"> 2 мкр. дом 26</t>
    </r>
  </si>
  <si>
    <r>
      <t>14.</t>
    </r>
    <r>
      <rPr>
        <sz val="12"/>
        <rFont val="Times New Roman"/>
        <family val="1"/>
      </rPr>
      <t xml:space="preserve"> 2 мкр. дом 60</t>
    </r>
  </si>
  <si>
    <t>гаражи "Комунальщик"</t>
  </si>
  <si>
    <r>
      <t>625</t>
    </r>
    <r>
      <rPr>
        <sz val="12"/>
        <rFont val="Times New Roman"/>
        <family val="1"/>
      </rPr>
      <t xml:space="preserve">                  8-11 час</t>
    </r>
  </si>
  <si>
    <t>Ввод № 2                              насосная №2</t>
  </si>
  <si>
    <t>магазин "СКАЗКА"</t>
  </si>
  <si>
    <t>Спалный корпус школы-интернат</t>
  </si>
  <si>
    <r>
      <t>1.</t>
    </r>
    <r>
      <rPr>
        <sz val="12"/>
        <rFont val="Times New Roman"/>
        <family val="1"/>
      </rPr>
      <t xml:space="preserve"> Первомайская 48-50</t>
    </r>
  </si>
  <si>
    <r>
      <t>2.</t>
    </r>
    <r>
      <rPr>
        <sz val="12"/>
        <rFont val="Times New Roman"/>
        <family val="1"/>
      </rPr>
      <t xml:space="preserve"> Киоски</t>
    </r>
  </si>
  <si>
    <r>
      <t>3.</t>
    </r>
    <r>
      <rPr>
        <sz val="12"/>
        <rFont val="Times New Roman"/>
        <family val="1"/>
      </rPr>
      <t xml:space="preserve"> магазин "ЛЕСНОЙ"</t>
    </r>
  </si>
  <si>
    <r>
      <t>4.</t>
    </r>
    <r>
      <rPr>
        <sz val="12"/>
        <rFont val="Times New Roman"/>
        <family val="1"/>
      </rPr>
      <t xml:space="preserve"> Котельная</t>
    </r>
  </si>
  <si>
    <r>
      <t>3.</t>
    </r>
    <r>
      <rPr>
        <sz val="12"/>
        <rFont val="Times New Roman"/>
        <family val="1"/>
      </rPr>
      <t xml:space="preserve"> Аптека</t>
    </r>
  </si>
  <si>
    <r>
      <t>4.</t>
    </r>
    <r>
      <rPr>
        <sz val="12"/>
        <rFont val="Times New Roman"/>
        <family val="1"/>
      </rPr>
      <t xml:space="preserve"> Бар "Медведь"</t>
    </r>
  </si>
  <si>
    <r>
      <t>7.</t>
    </r>
    <r>
      <rPr>
        <sz val="12"/>
        <rFont val="Times New Roman"/>
        <family val="1"/>
      </rPr>
      <t xml:space="preserve"> магазин "Молочный"</t>
    </r>
  </si>
  <si>
    <r>
      <t>8.</t>
    </r>
    <r>
      <rPr>
        <sz val="12"/>
        <rFont val="Times New Roman"/>
        <family val="1"/>
      </rPr>
      <t xml:space="preserve"> Санэпидстанция</t>
    </r>
  </si>
  <si>
    <r>
      <t>9.</t>
    </r>
    <r>
      <rPr>
        <sz val="12"/>
        <rFont val="Times New Roman"/>
        <family val="1"/>
      </rPr>
      <t xml:space="preserve"> Гаражи РОНО</t>
    </r>
  </si>
  <si>
    <r>
      <t>2.</t>
    </r>
    <r>
      <rPr>
        <sz val="12"/>
        <rFont val="Times New Roman"/>
        <family val="1"/>
      </rPr>
      <t xml:space="preserve"> Скорая помощь</t>
    </r>
  </si>
  <si>
    <r>
      <t xml:space="preserve">3. </t>
    </r>
    <r>
      <rPr>
        <sz val="12"/>
        <rFont val="Times New Roman"/>
        <family val="1"/>
      </rPr>
      <t>Столовая ГПТУ</t>
    </r>
  </si>
  <si>
    <r>
      <t>4.</t>
    </r>
    <r>
      <rPr>
        <sz val="12"/>
        <rFont val="Times New Roman"/>
        <family val="1"/>
      </rPr>
      <t xml:space="preserve"> Детское отделение</t>
    </r>
  </si>
  <si>
    <r>
      <t>6.</t>
    </r>
    <r>
      <rPr>
        <sz val="12"/>
        <rFont val="Times New Roman"/>
        <family val="1"/>
      </rPr>
      <t xml:space="preserve"> Кухня</t>
    </r>
  </si>
  <si>
    <r>
      <t>7.</t>
    </r>
    <r>
      <rPr>
        <sz val="12"/>
        <rFont val="Times New Roman"/>
        <family val="1"/>
      </rPr>
      <t xml:space="preserve"> Терапия</t>
    </r>
  </si>
  <si>
    <r>
      <t>9.</t>
    </r>
    <r>
      <rPr>
        <sz val="12"/>
        <rFont val="Times New Roman"/>
        <family val="1"/>
      </rPr>
      <t xml:space="preserve"> Прачечная</t>
    </r>
  </si>
  <si>
    <r>
      <t>1.</t>
    </r>
    <r>
      <rPr>
        <sz val="12"/>
        <rFont val="Times New Roman"/>
        <family val="1"/>
      </rPr>
      <t xml:space="preserve"> Роддом освящение</t>
    </r>
  </si>
  <si>
    <r>
      <t>5.</t>
    </r>
    <r>
      <rPr>
        <sz val="12"/>
        <rFont val="Times New Roman"/>
        <family val="1"/>
      </rPr>
      <t xml:space="preserve"> Роддом силовая</t>
    </r>
  </si>
  <si>
    <r>
      <t>6.</t>
    </r>
    <r>
      <rPr>
        <sz val="12"/>
        <rFont val="Times New Roman"/>
        <family val="1"/>
      </rPr>
      <t xml:space="preserve"> Главный корпус</t>
    </r>
  </si>
  <si>
    <r>
      <t>9.</t>
    </r>
    <r>
      <rPr>
        <sz val="12"/>
        <rFont val="Times New Roman"/>
        <family val="1"/>
      </rPr>
      <t xml:space="preserve"> Хозяйственный корпус</t>
    </r>
  </si>
  <si>
    <r>
      <t>10.</t>
    </r>
    <r>
      <rPr>
        <sz val="12"/>
        <rFont val="Times New Roman"/>
        <family val="1"/>
      </rPr>
      <t xml:space="preserve"> ул. Павлова, ул. Боткина</t>
    </r>
  </si>
  <si>
    <r>
      <t>1.</t>
    </r>
    <r>
      <rPr>
        <sz val="12"/>
        <rFont val="Times New Roman"/>
        <family val="1"/>
      </rPr>
      <t xml:space="preserve"> Мастерская ПТУ-44</t>
    </r>
  </si>
  <si>
    <r>
      <t>3.</t>
    </r>
    <r>
      <rPr>
        <sz val="12"/>
        <rFont val="Times New Roman"/>
        <family val="1"/>
      </rPr>
      <t xml:space="preserve"> Общежитее ПТУ-44</t>
    </r>
  </si>
  <si>
    <r>
      <t>8.</t>
    </r>
    <r>
      <rPr>
        <sz val="12"/>
        <rFont val="Times New Roman"/>
        <family val="1"/>
      </rPr>
      <t xml:space="preserve"> ШСС 5, 6, 7, 8</t>
    </r>
  </si>
  <si>
    <r>
      <t xml:space="preserve">9. </t>
    </r>
    <r>
      <rPr>
        <sz val="12"/>
        <rFont val="Times New Roman"/>
        <family val="1"/>
      </rPr>
      <t>Общежитее № 3</t>
    </r>
  </si>
  <si>
    <r>
      <t>10.</t>
    </r>
    <r>
      <rPr>
        <sz val="12"/>
        <rFont val="Times New Roman"/>
        <family val="1"/>
      </rPr>
      <t xml:space="preserve"> Общежитее</t>
    </r>
  </si>
  <si>
    <r>
      <t>18.</t>
    </r>
    <r>
      <rPr>
        <sz val="12"/>
        <rFont val="Times New Roman"/>
        <family val="1"/>
      </rPr>
      <t xml:space="preserve"> Детский сад № 6</t>
    </r>
  </si>
  <si>
    <r>
      <t>15.</t>
    </r>
    <r>
      <rPr>
        <sz val="12"/>
        <rFont val="Times New Roman"/>
        <family val="1"/>
      </rPr>
      <t xml:space="preserve"> Дома 5, 6, 7, 8</t>
    </r>
  </si>
  <si>
    <r>
      <t>2.</t>
    </r>
    <r>
      <rPr>
        <sz val="12"/>
        <rFont val="Times New Roman"/>
        <family val="1"/>
      </rPr>
      <t xml:space="preserve"> Павильон "Нимора"</t>
    </r>
  </si>
  <si>
    <r>
      <t>3.</t>
    </r>
    <r>
      <rPr>
        <sz val="12"/>
        <rFont val="Times New Roman"/>
        <family val="1"/>
      </rPr>
      <t xml:space="preserve"> гаражи Музея</t>
    </r>
  </si>
  <si>
    <r>
      <t>4.</t>
    </r>
    <r>
      <rPr>
        <sz val="12"/>
        <rFont val="Times New Roman"/>
        <family val="1"/>
      </rPr>
      <t xml:space="preserve"> ШСС дом 12</t>
    </r>
  </si>
  <si>
    <r>
      <t>6.</t>
    </r>
    <r>
      <rPr>
        <sz val="12"/>
        <rFont val="Times New Roman"/>
        <family val="1"/>
      </rPr>
      <t xml:space="preserve"> ШСС 10, 19, 28, 29, 30</t>
    </r>
  </si>
  <si>
    <r>
      <t>8.</t>
    </r>
    <r>
      <rPr>
        <sz val="12"/>
        <rFont val="Times New Roman"/>
        <family val="1"/>
      </rPr>
      <t xml:space="preserve"> ШСС 16, 19</t>
    </r>
  </si>
  <si>
    <r>
      <t>7.</t>
    </r>
    <r>
      <rPr>
        <sz val="12"/>
        <rFont val="Times New Roman"/>
        <family val="1"/>
      </rPr>
      <t xml:space="preserve"> Магазин № 18</t>
    </r>
  </si>
  <si>
    <r>
      <t>12.</t>
    </r>
    <r>
      <rPr>
        <sz val="12"/>
        <rFont val="Times New Roman"/>
        <family val="1"/>
      </rPr>
      <t xml:space="preserve"> гаражи ШСС</t>
    </r>
  </si>
  <si>
    <r>
      <t>13.</t>
    </r>
    <r>
      <rPr>
        <sz val="12"/>
        <rFont val="Times New Roman"/>
        <family val="1"/>
      </rPr>
      <t xml:space="preserve"> ШСС 22, 23, 24</t>
    </r>
  </si>
  <si>
    <r>
      <t>14.</t>
    </r>
    <r>
      <rPr>
        <sz val="12"/>
        <rFont val="Times New Roman"/>
        <family val="1"/>
      </rPr>
      <t xml:space="preserve"> магазин "СИБИРЯЧКА"</t>
    </r>
  </si>
  <si>
    <r>
      <t>15.</t>
    </r>
    <r>
      <rPr>
        <sz val="12"/>
        <rFont val="Times New Roman"/>
        <family val="1"/>
      </rPr>
      <t xml:space="preserve"> ШСС 22, 24</t>
    </r>
  </si>
  <si>
    <r>
      <t>1.</t>
    </r>
    <r>
      <rPr>
        <sz val="12"/>
        <rFont val="Times New Roman"/>
        <family val="1"/>
      </rPr>
      <t xml:space="preserve"> КНС - 3</t>
    </r>
  </si>
  <si>
    <r>
      <t>2.</t>
    </r>
    <r>
      <rPr>
        <sz val="12"/>
        <rFont val="Times New Roman"/>
        <family val="1"/>
      </rPr>
      <t xml:space="preserve"> ул. Первомайская 149-211</t>
    </r>
  </si>
  <si>
    <r>
      <t>3.</t>
    </r>
    <r>
      <rPr>
        <sz val="12"/>
        <rFont val="Times New Roman"/>
        <family val="1"/>
      </rPr>
      <t xml:space="preserve"> АЗС</t>
    </r>
  </si>
  <si>
    <r>
      <t>2.</t>
    </r>
    <r>
      <rPr>
        <sz val="12"/>
        <rFont val="Times New Roman"/>
        <family val="1"/>
      </rPr>
      <t xml:space="preserve"> Столовая</t>
    </r>
  </si>
  <si>
    <r>
      <t>5.</t>
    </r>
    <r>
      <rPr>
        <sz val="12"/>
        <rFont val="Times New Roman"/>
        <family val="1"/>
      </rPr>
      <t xml:space="preserve"> Насосная, овощехранилище</t>
    </r>
  </si>
  <si>
    <r>
      <t>1.</t>
    </r>
    <r>
      <rPr>
        <sz val="12"/>
        <rFont val="Times New Roman"/>
        <family val="1"/>
      </rPr>
      <t xml:space="preserve"> Учебный корпус, прачечная</t>
    </r>
  </si>
  <si>
    <r>
      <t>7.</t>
    </r>
    <r>
      <rPr>
        <sz val="12"/>
        <rFont val="Times New Roman"/>
        <family val="1"/>
      </rPr>
      <t xml:space="preserve"> ВЛ ул. Тельмана дом 22</t>
    </r>
  </si>
  <si>
    <t>Фидер 31-19</t>
  </si>
  <si>
    <t>ул. Первомайская 55, 57, 71-111</t>
  </si>
  <si>
    <t>ул. Кирова</t>
  </si>
  <si>
    <t>ул. Горького 18/1 - 18/5</t>
  </si>
  <si>
    <t>Мойка АРЗ</t>
  </si>
  <si>
    <t>Освещение корпуса</t>
  </si>
  <si>
    <t>Котельная</t>
  </si>
  <si>
    <t>Шушенская марка</t>
  </si>
  <si>
    <t>Ввод</t>
  </si>
  <si>
    <r>
      <t>12.</t>
    </r>
    <r>
      <rPr>
        <sz val="12"/>
        <rFont val="Times New Roman"/>
        <family val="1"/>
      </rPr>
      <t xml:space="preserve"> Гаражи лесхоза</t>
    </r>
  </si>
  <si>
    <r>
      <t>13.</t>
    </r>
    <r>
      <rPr>
        <sz val="12"/>
        <rFont val="Times New Roman"/>
        <family val="1"/>
      </rPr>
      <t xml:space="preserve"> Ремзовод Мельница</t>
    </r>
  </si>
  <si>
    <r>
      <t>3.</t>
    </r>
    <r>
      <rPr>
        <sz val="12"/>
        <rFont val="Times New Roman"/>
        <family val="1"/>
      </rPr>
      <t xml:space="preserve"> Школа № 2</t>
    </r>
  </si>
  <si>
    <r>
      <t>2.</t>
    </r>
    <r>
      <rPr>
        <sz val="12"/>
        <rFont val="Times New Roman"/>
        <family val="1"/>
      </rPr>
      <t xml:space="preserve"> ул Тельмана 1, 19, 2-20</t>
    </r>
  </si>
  <si>
    <r>
      <t>9.</t>
    </r>
    <r>
      <rPr>
        <sz val="12"/>
        <rFont val="Times New Roman"/>
        <family val="1"/>
      </rPr>
      <t xml:space="preserve"> ул. Кирова</t>
    </r>
  </si>
  <si>
    <r>
      <t>7.</t>
    </r>
    <r>
      <rPr>
        <sz val="12"/>
        <rFont val="Times New Roman"/>
        <family val="1"/>
      </rPr>
      <t xml:space="preserve"> Школа № 2</t>
    </r>
  </si>
  <si>
    <r>
      <t>4.</t>
    </r>
    <r>
      <rPr>
        <sz val="12"/>
        <rFont val="Times New Roman"/>
        <family val="1"/>
      </rPr>
      <t xml:space="preserve"> Гаражи</t>
    </r>
  </si>
  <si>
    <t>1. СТО</t>
  </si>
  <si>
    <t>3. Гаражи</t>
  </si>
  <si>
    <t>5. Столярный цех</t>
  </si>
  <si>
    <t>6. Банк</t>
  </si>
  <si>
    <t>7. Администрация МУП "ШТЭС"</t>
  </si>
  <si>
    <t>8. Склад РОНО</t>
  </si>
  <si>
    <t>Цех ремонта, эл. двигателей</t>
  </si>
  <si>
    <t>Монолит</t>
  </si>
  <si>
    <t>Пекарня</t>
  </si>
  <si>
    <t>Фидер 31-03</t>
  </si>
  <si>
    <t>2. Оранжерея</t>
  </si>
  <si>
    <t>3. ДБ "Солнечный"</t>
  </si>
  <si>
    <t>4. магазин "Виктория"</t>
  </si>
  <si>
    <t>5. Рынок</t>
  </si>
  <si>
    <t>6. Магазин</t>
  </si>
  <si>
    <t>7. кафе "Лайм"</t>
  </si>
  <si>
    <t>8. Военкомат</t>
  </si>
  <si>
    <t>9. Торговые киоски</t>
  </si>
  <si>
    <t>10. Автовокзал</t>
  </si>
  <si>
    <t>11. Бани</t>
  </si>
  <si>
    <t>12. Автовокзал</t>
  </si>
  <si>
    <r>
      <t xml:space="preserve">634  </t>
    </r>
    <r>
      <rPr>
        <sz val="12"/>
        <rFont val="Times New Roman"/>
        <family val="1"/>
      </rPr>
      <t xml:space="preserve">              8-11 час</t>
    </r>
  </si>
  <si>
    <t>Т-63</t>
  </si>
  <si>
    <t>Ввод 0,4 кВ                                       ОАО "Шушенская марка"</t>
  </si>
  <si>
    <t>Ввод 0,4 кВ Хлебозавод</t>
  </si>
  <si>
    <t>Автоматы</t>
  </si>
  <si>
    <t>№ 1</t>
  </si>
  <si>
    <t>№ 2</t>
  </si>
  <si>
    <t>№ 3</t>
  </si>
  <si>
    <t>Сибирский лес</t>
  </si>
  <si>
    <t>ул. Некрасова 7-11</t>
  </si>
  <si>
    <r>
      <t>1.</t>
    </r>
    <r>
      <rPr>
        <sz val="12"/>
        <rFont val="Times New Roman"/>
        <family val="1"/>
      </rPr>
      <t xml:space="preserve"> ул. Курнатовского 4-18</t>
    </r>
  </si>
  <si>
    <r>
      <t>2.</t>
    </r>
    <r>
      <rPr>
        <sz val="12"/>
        <rFont val="Times New Roman"/>
        <family val="1"/>
      </rPr>
      <t xml:space="preserve"> ул. Курнатовского 1-5</t>
    </r>
  </si>
  <si>
    <r>
      <t>3.</t>
    </r>
    <r>
      <rPr>
        <sz val="12"/>
        <rFont val="Times New Roman"/>
        <family val="1"/>
      </rPr>
      <t xml:space="preserve"> ул. Рехлова 1-22</t>
    </r>
  </si>
  <si>
    <r>
      <t>4.</t>
    </r>
    <r>
      <rPr>
        <sz val="12"/>
        <rFont val="Times New Roman"/>
        <family val="1"/>
      </rPr>
      <t xml:space="preserve"> ул. Акулова 3-37</t>
    </r>
  </si>
  <si>
    <t>ул. Горького, дом 2</t>
  </si>
  <si>
    <t>ул. Горького 4-8, 21-27</t>
  </si>
  <si>
    <t>ул. Комсомольская 45-47, 44-48</t>
  </si>
  <si>
    <t>пер. Фрунзе, дом 3</t>
  </si>
  <si>
    <t>ул. Ленина 149</t>
  </si>
  <si>
    <t>ул. Горького 17-19</t>
  </si>
  <si>
    <t>ул. Фрунзе 50-70</t>
  </si>
  <si>
    <t>ул. Горького, дом 10</t>
  </si>
  <si>
    <t>пер. Чехова 5, 7</t>
  </si>
  <si>
    <t>ул. Октябрьская 1, 2 - 4</t>
  </si>
  <si>
    <r>
      <t>2.</t>
    </r>
    <r>
      <rPr>
        <sz val="12"/>
        <rFont val="Times New Roman"/>
        <family val="1"/>
      </rPr>
      <t xml:space="preserve"> ул. Ленина 151-165</t>
    </r>
  </si>
  <si>
    <r>
      <t>3.</t>
    </r>
    <r>
      <rPr>
        <sz val="12"/>
        <rFont val="Times New Roman"/>
        <family val="1"/>
      </rPr>
      <t xml:space="preserve"> пер. Чехова 1-3</t>
    </r>
  </si>
  <si>
    <r>
      <t xml:space="preserve">4. </t>
    </r>
    <r>
      <rPr>
        <sz val="12"/>
        <rFont val="Times New Roman"/>
        <family val="1"/>
      </rPr>
      <t>ул. Чехова 3-9, 2-18</t>
    </r>
  </si>
  <si>
    <r>
      <t>5.</t>
    </r>
    <r>
      <rPr>
        <sz val="12"/>
        <rFont val="Times New Roman"/>
        <family val="1"/>
      </rPr>
      <t xml:space="preserve"> пер. Фрунзе 2-4, 1-1а</t>
    </r>
  </si>
  <si>
    <r>
      <t xml:space="preserve">6. </t>
    </r>
    <r>
      <rPr>
        <sz val="12"/>
        <rFont val="Times New Roman"/>
        <family val="1"/>
      </rPr>
      <t>Уличное освещение</t>
    </r>
  </si>
  <si>
    <t>ул. Северная 2-10</t>
  </si>
  <si>
    <t>ул. Полярная 5, 8</t>
  </si>
  <si>
    <t>ул. Полярная 13-18</t>
  </si>
  <si>
    <t>ул. 250 лет Шушенскому 12-14</t>
  </si>
  <si>
    <t>ул. Полярная</t>
  </si>
  <si>
    <t>ул. Восточная 11-15, 24-40</t>
  </si>
  <si>
    <t>ул. Березовая 11-15, 23</t>
  </si>
  <si>
    <r>
      <t>1.</t>
    </r>
    <r>
      <rPr>
        <sz val="12"/>
        <rFont val="Times New Roman"/>
        <family val="1"/>
      </rPr>
      <t xml:space="preserve"> ул. Боровая 5-16,</t>
    </r>
  </si>
  <si>
    <r>
      <t>2.</t>
    </r>
    <r>
      <rPr>
        <sz val="12"/>
        <rFont val="Times New Roman"/>
        <family val="1"/>
      </rPr>
      <t xml:space="preserve"> ул. Северная, дом 16</t>
    </r>
  </si>
  <si>
    <r>
      <t>3.</t>
    </r>
    <r>
      <rPr>
        <sz val="12"/>
        <rFont val="Times New Roman"/>
        <family val="1"/>
      </rPr>
      <t xml:space="preserve"> ул. Северная 20-37,</t>
    </r>
  </si>
  <si>
    <r>
      <t>4.</t>
    </r>
    <r>
      <rPr>
        <sz val="12"/>
        <rFont val="Times New Roman"/>
        <family val="1"/>
      </rPr>
      <t xml:space="preserve"> ул. Боровая 18-22, 28-40</t>
    </r>
  </si>
  <si>
    <t>5.</t>
  </si>
  <si>
    <t>6.</t>
  </si>
  <si>
    <t>Т-200</t>
  </si>
  <si>
    <t>Заготконтора</t>
  </si>
  <si>
    <t>7.</t>
  </si>
  <si>
    <r>
      <t xml:space="preserve">647               </t>
    </r>
    <r>
      <rPr>
        <sz val="12"/>
        <rFont val="Times New Roman"/>
        <family val="1"/>
      </rPr>
      <t>17-19 час</t>
    </r>
  </si>
  <si>
    <t>Ввод 0,4 кВ                                        гостиница "Турист"</t>
  </si>
  <si>
    <t>1.</t>
  </si>
  <si>
    <t>3.</t>
  </si>
  <si>
    <t>4.</t>
  </si>
  <si>
    <t>8.</t>
  </si>
  <si>
    <r>
      <t>2.</t>
    </r>
    <r>
      <rPr>
        <sz val="12"/>
        <rFont val="Times New Roman"/>
        <family val="1"/>
      </rPr>
      <t xml:space="preserve"> Ввод 0,4</t>
    </r>
  </si>
  <si>
    <r>
      <t>4.</t>
    </r>
    <r>
      <rPr>
        <sz val="12"/>
        <rFont val="Times New Roman"/>
        <family val="1"/>
      </rPr>
      <t xml:space="preserve"> Павильон</t>
    </r>
  </si>
  <si>
    <r>
      <t xml:space="preserve">3. </t>
    </r>
    <r>
      <rPr>
        <sz val="12"/>
        <rFont val="Times New Roman"/>
        <family val="1"/>
      </rPr>
      <t>Гаражи</t>
    </r>
  </si>
  <si>
    <r>
      <t>2.</t>
    </r>
    <r>
      <rPr>
        <sz val="12"/>
        <rFont val="Times New Roman"/>
        <family val="1"/>
      </rPr>
      <t xml:space="preserve"> Почта</t>
    </r>
  </si>
  <si>
    <r>
      <t>1.</t>
    </r>
    <r>
      <rPr>
        <sz val="12"/>
        <rFont val="Times New Roman"/>
        <family val="1"/>
      </rPr>
      <t xml:space="preserve"> Ростелеком</t>
    </r>
  </si>
  <si>
    <r>
      <t>18.</t>
    </r>
    <r>
      <rPr>
        <sz val="12"/>
        <rFont val="Times New Roman"/>
        <family val="1"/>
      </rPr>
      <t xml:space="preserve"> Столярная мастерская</t>
    </r>
  </si>
  <si>
    <r>
      <t xml:space="preserve">16. </t>
    </r>
    <r>
      <rPr>
        <sz val="12"/>
        <rFont val="Times New Roman"/>
        <family val="1"/>
      </rPr>
      <t>Мастерские</t>
    </r>
  </si>
  <si>
    <r>
      <t>13.</t>
    </r>
    <r>
      <rPr>
        <sz val="12"/>
        <rFont val="Times New Roman"/>
        <family val="1"/>
      </rPr>
      <t xml:space="preserve"> Учебный корпус № 1</t>
    </r>
  </si>
  <si>
    <r>
      <t>8</t>
    </r>
    <r>
      <rPr>
        <sz val="12"/>
        <rFont val="Times New Roman"/>
        <family val="1"/>
      </rPr>
      <t>. Учебный корпус № 2</t>
    </r>
  </si>
  <si>
    <r>
      <t>4.</t>
    </r>
    <r>
      <rPr>
        <sz val="12"/>
        <rFont val="Times New Roman"/>
        <family val="1"/>
      </rPr>
      <t xml:space="preserve"> Учебный корпус № 3</t>
    </r>
  </si>
  <si>
    <r>
      <t>3.</t>
    </r>
    <r>
      <rPr>
        <sz val="12"/>
        <rFont val="Times New Roman"/>
        <family val="1"/>
      </rPr>
      <t xml:space="preserve"> Общежитее № 2</t>
    </r>
  </si>
  <si>
    <r>
      <t>8.</t>
    </r>
    <r>
      <rPr>
        <sz val="12"/>
        <rFont val="Times New Roman"/>
        <family val="1"/>
      </rPr>
      <t xml:space="preserve"> магазин "Венера"</t>
    </r>
  </si>
  <si>
    <r>
      <t>6.</t>
    </r>
    <r>
      <rPr>
        <sz val="12"/>
        <rFont val="Times New Roman"/>
        <family val="1"/>
      </rPr>
      <t xml:space="preserve"> ВЛ - 0,4 кВ</t>
    </r>
  </si>
  <si>
    <r>
      <t xml:space="preserve">5. </t>
    </r>
    <r>
      <rPr>
        <sz val="12"/>
        <rFont val="Times New Roman"/>
        <family val="1"/>
      </rPr>
      <t>насосная</t>
    </r>
  </si>
  <si>
    <r>
      <t xml:space="preserve">4. </t>
    </r>
    <r>
      <rPr>
        <sz val="12"/>
        <rFont val="Times New Roman"/>
        <family val="1"/>
      </rPr>
      <t>ВЛ - 0,4 кВ</t>
    </r>
  </si>
  <si>
    <r>
      <t>3.</t>
    </r>
    <r>
      <rPr>
        <sz val="12"/>
        <rFont val="Times New Roman"/>
        <family val="1"/>
      </rPr>
      <t xml:space="preserve"> Общежитее № 4</t>
    </r>
  </si>
  <si>
    <r>
      <t>1.</t>
    </r>
    <r>
      <rPr>
        <sz val="12"/>
        <rFont val="Times New Roman"/>
        <family val="1"/>
      </rPr>
      <t xml:space="preserve"> Общежитее № 2</t>
    </r>
  </si>
  <si>
    <r>
      <t xml:space="preserve">5. </t>
    </r>
    <r>
      <rPr>
        <sz val="12"/>
        <rFont val="Times New Roman"/>
        <family val="1"/>
      </rPr>
      <t>ул. Пионерская 28, 32-34</t>
    </r>
  </si>
  <si>
    <r>
      <t xml:space="preserve">3. </t>
    </r>
    <r>
      <rPr>
        <sz val="12"/>
        <rFont val="Times New Roman"/>
        <family val="1"/>
      </rPr>
      <t>ул. Октябрьская 27-47, 36-56</t>
    </r>
  </si>
  <si>
    <r>
      <t>2.</t>
    </r>
    <r>
      <rPr>
        <sz val="12"/>
        <rFont val="Times New Roman"/>
        <family val="1"/>
      </rPr>
      <t xml:space="preserve"> Насосная № 4</t>
    </r>
  </si>
  <si>
    <r>
      <t>1.</t>
    </r>
    <r>
      <rPr>
        <sz val="12"/>
        <rFont val="Times New Roman"/>
        <family val="1"/>
      </rPr>
      <t xml:space="preserve"> База МУП "ШТЭС"</t>
    </r>
  </si>
  <si>
    <r>
      <t>4.</t>
    </r>
    <r>
      <rPr>
        <sz val="12"/>
        <rFont val="Times New Roman"/>
        <family val="1"/>
      </rPr>
      <t xml:space="preserve"> Пилорама</t>
    </r>
  </si>
  <si>
    <r>
      <t xml:space="preserve">3. </t>
    </r>
    <r>
      <rPr>
        <sz val="12"/>
        <rFont val="Times New Roman"/>
        <family val="1"/>
      </rPr>
      <t>Сушилка</t>
    </r>
  </si>
  <si>
    <r>
      <t>2.</t>
    </r>
    <r>
      <rPr>
        <sz val="12"/>
        <rFont val="Times New Roman"/>
        <family val="1"/>
      </rPr>
      <t xml:space="preserve"> АЗС</t>
    </r>
  </si>
  <si>
    <r>
      <t>1.</t>
    </r>
    <r>
      <rPr>
        <sz val="12"/>
        <rFont val="Times New Roman"/>
        <family val="1"/>
      </rPr>
      <t xml:space="preserve"> Промбаза ЖЭК</t>
    </r>
  </si>
  <si>
    <t>Т1-320, Т2-630</t>
  </si>
  <si>
    <t>АБЗ                                                      Ввод 0,4 кВ</t>
  </si>
  <si>
    <t>Промбаза ХРСУ</t>
  </si>
  <si>
    <t>ул. Шушеская</t>
  </si>
  <si>
    <t>ул. Дружбы</t>
  </si>
  <si>
    <t>ул. Юбилейная</t>
  </si>
  <si>
    <t>ул. Московская 15-23</t>
  </si>
  <si>
    <r>
      <t>1.</t>
    </r>
    <r>
      <rPr>
        <sz val="12"/>
        <rFont val="Times New Roman"/>
        <family val="1"/>
      </rPr>
      <t xml:space="preserve"> Учхоз</t>
    </r>
  </si>
  <si>
    <r>
      <t>1.</t>
    </r>
    <r>
      <rPr>
        <sz val="12"/>
        <rFont val="Times New Roman"/>
        <family val="1"/>
      </rPr>
      <t xml:space="preserve"> ул. Проточная 20-23</t>
    </r>
  </si>
  <si>
    <r>
      <t>2.</t>
    </r>
    <r>
      <rPr>
        <sz val="12"/>
        <rFont val="Times New Roman"/>
        <family val="1"/>
      </rPr>
      <t xml:space="preserve"> ул. Саянская 12-34, 21</t>
    </r>
  </si>
  <si>
    <r>
      <t>3.</t>
    </r>
    <r>
      <rPr>
        <sz val="12"/>
        <rFont val="Times New Roman"/>
        <family val="1"/>
      </rPr>
      <t xml:space="preserve"> ул. Таежная № 2-30</t>
    </r>
  </si>
  <si>
    <t>Фидер 31-23</t>
  </si>
  <si>
    <r>
      <t xml:space="preserve">653                 </t>
    </r>
    <r>
      <rPr>
        <sz val="12"/>
        <rFont val="Times New Roman"/>
        <family val="1"/>
      </rPr>
      <t>8-11 час</t>
    </r>
  </si>
  <si>
    <t>Дачи № 1</t>
  </si>
  <si>
    <r>
      <t xml:space="preserve">654                </t>
    </r>
    <r>
      <rPr>
        <sz val="12"/>
        <rFont val="Times New Roman"/>
        <family val="1"/>
      </rPr>
      <t xml:space="preserve"> 8-11 час</t>
    </r>
  </si>
  <si>
    <t xml:space="preserve">Т-63 </t>
  </si>
  <si>
    <t>ул. Победы 4-24</t>
  </si>
  <si>
    <t>ул. Кривенко 13, 14-16</t>
  </si>
  <si>
    <t>ул. Букатова 1-19</t>
  </si>
  <si>
    <t>ул. Молодежная 1-23, 2-16</t>
  </si>
  <si>
    <r>
      <t>3.</t>
    </r>
    <r>
      <rPr>
        <sz val="12"/>
        <rFont val="Times New Roman"/>
        <family val="1"/>
      </rPr>
      <t xml:space="preserve"> ДРСУ</t>
    </r>
  </si>
  <si>
    <r>
      <t>2.</t>
    </r>
    <r>
      <rPr>
        <sz val="12"/>
        <rFont val="Times New Roman"/>
        <family val="1"/>
      </rPr>
      <t xml:space="preserve"> ул. Светлая 2-32, 3-15</t>
    </r>
  </si>
  <si>
    <r>
      <t>1.</t>
    </r>
    <r>
      <rPr>
        <sz val="12"/>
        <rFont val="Times New Roman"/>
        <family val="1"/>
      </rPr>
      <t xml:space="preserve"> ул. Победы 2-24</t>
    </r>
  </si>
  <si>
    <r>
      <t>3.</t>
    </r>
    <r>
      <rPr>
        <sz val="12"/>
        <rFont val="Times New Roman"/>
        <family val="1"/>
      </rPr>
      <t xml:space="preserve"> ул. Семирацкого 1-11, 2-24</t>
    </r>
  </si>
  <si>
    <r>
      <t>2.</t>
    </r>
    <r>
      <rPr>
        <sz val="12"/>
        <rFont val="Times New Roman"/>
        <family val="1"/>
      </rPr>
      <t xml:space="preserve"> магазин "САЯНСКИЙ"</t>
    </r>
  </si>
  <si>
    <r>
      <t>1.</t>
    </r>
    <r>
      <rPr>
        <sz val="12"/>
        <rFont val="Times New Roman"/>
        <family val="1"/>
      </rPr>
      <t xml:space="preserve"> ул. Кривенко 1-9, 2-12</t>
    </r>
  </si>
  <si>
    <r>
      <t>11.</t>
    </r>
    <r>
      <rPr>
        <sz val="12"/>
        <rFont val="Times New Roman"/>
        <family val="1"/>
      </rPr>
      <t xml:space="preserve"> Музей</t>
    </r>
  </si>
  <si>
    <r>
      <t>9.</t>
    </r>
    <r>
      <rPr>
        <sz val="12"/>
        <rFont val="Times New Roman"/>
        <family val="1"/>
      </rPr>
      <t xml:space="preserve"> Музей</t>
    </r>
  </si>
  <si>
    <r>
      <t>7.</t>
    </r>
    <r>
      <rPr>
        <sz val="12"/>
        <rFont val="Times New Roman"/>
        <family val="1"/>
      </rPr>
      <t xml:space="preserve"> Школа искуств</t>
    </r>
  </si>
  <si>
    <r>
      <t>6.</t>
    </r>
    <r>
      <rPr>
        <sz val="12"/>
        <rFont val="Times New Roman"/>
        <family val="1"/>
      </rPr>
      <t xml:space="preserve"> Школа искуств</t>
    </r>
  </si>
  <si>
    <r>
      <t>4.</t>
    </r>
    <r>
      <rPr>
        <sz val="12"/>
        <rFont val="Times New Roman"/>
        <family val="1"/>
      </rPr>
      <t xml:space="preserve"> Музей</t>
    </r>
  </si>
  <si>
    <r>
      <t>3.</t>
    </r>
    <r>
      <rPr>
        <sz val="12"/>
        <rFont val="Times New Roman"/>
        <family val="1"/>
      </rPr>
      <t xml:space="preserve"> кафе "Причал"</t>
    </r>
  </si>
  <si>
    <r>
      <t>1.</t>
    </r>
    <r>
      <rPr>
        <sz val="12"/>
        <rFont val="Times New Roman"/>
        <family val="1"/>
      </rPr>
      <t xml:space="preserve"> Автомат</t>
    </r>
  </si>
  <si>
    <r>
      <t xml:space="preserve">658           </t>
    </r>
    <r>
      <rPr>
        <sz val="12"/>
        <rFont val="Times New Roman"/>
        <family val="1"/>
      </rPr>
      <t xml:space="preserve">      8-11 час</t>
    </r>
  </si>
  <si>
    <t>Дом</t>
  </si>
  <si>
    <t>Частный дом</t>
  </si>
  <si>
    <r>
      <t>1.</t>
    </r>
    <r>
      <rPr>
        <sz val="12"/>
        <rFont val="Times New Roman"/>
        <family val="1"/>
      </rPr>
      <t xml:space="preserve"> Гаражи амбулатория</t>
    </r>
  </si>
  <si>
    <r>
      <t xml:space="preserve">2. </t>
    </r>
    <r>
      <rPr>
        <sz val="12"/>
        <rFont val="Times New Roman"/>
        <family val="1"/>
      </rPr>
      <t>Административное здание</t>
    </r>
  </si>
  <si>
    <r>
      <t>3.</t>
    </r>
    <r>
      <rPr>
        <sz val="12"/>
        <rFont val="Times New Roman"/>
        <family val="1"/>
      </rPr>
      <t xml:space="preserve"> 2х квартирный дом</t>
    </r>
  </si>
  <si>
    <r>
      <t xml:space="preserve">1. </t>
    </r>
    <r>
      <rPr>
        <sz val="12"/>
        <rFont val="Times New Roman"/>
        <family val="1"/>
      </rPr>
      <t xml:space="preserve">Промбаза </t>
    </r>
  </si>
  <si>
    <r>
      <t>2.</t>
    </r>
    <r>
      <rPr>
        <sz val="12"/>
        <rFont val="Times New Roman"/>
        <family val="1"/>
      </rPr>
      <t xml:space="preserve"> Гаражи</t>
    </r>
  </si>
  <si>
    <r>
      <t xml:space="preserve">4. </t>
    </r>
    <r>
      <rPr>
        <sz val="12"/>
        <rFont val="Times New Roman"/>
        <family val="1"/>
      </rPr>
      <t>Контора, кордон, пилорама</t>
    </r>
  </si>
  <si>
    <r>
      <t xml:space="preserve">1. </t>
    </r>
    <r>
      <rPr>
        <sz val="12"/>
        <rFont val="Times New Roman"/>
        <family val="1"/>
      </rPr>
      <t>Турбаза "Журавленок"</t>
    </r>
  </si>
  <si>
    <r>
      <t xml:space="preserve">2. </t>
    </r>
    <r>
      <rPr>
        <sz val="12"/>
        <rFont val="Times New Roman"/>
        <family val="1"/>
      </rPr>
      <t>Столовая</t>
    </r>
  </si>
  <si>
    <r>
      <t xml:space="preserve">4. </t>
    </r>
    <r>
      <rPr>
        <sz val="12"/>
        <rFont val="Times New Roman"/>
        <family val="1"/>
      </rPr>
      <t>Сотовая связь</t>
    </r>
  </si>
  <si>
    <r>
      <t xml:space="preserve">5. </t>
    </r>
    <r>
      <rPr>
        <sz val="12"/>
        <rFont val="Times New Roman"/>
        <family val="1"/>
      </rPr>
      <t>от Сталдиона до моста</t>
    </r>
  </si>
  <si>
    <r>
      <t xml:space="preserve">6. </t>
    </r>
    <r>
      <rPr>
        <sz val="12"/>
        <rFont val="Times New Roman"/>
        <family val="1"/>
      </rPr>
      <t>от Стадиона в лево</t>
    </r>
  </si>
  <si>
    <r>
      <t xml:space="preserve">661 </t>
    </r>
    <r>
      <rPr>
        <sz val="12"/>
        <rFont val="Times New Roman"/>
        <family val="1"/>
      </rPr>
      <t xml:space="preserve">                 8-11 час</t>
    </r>
  </si>
  <si>
    <r>
      <t>1.</t>
    </r>
    <r>
      <rPr>
        <sz val="12"/>
        <rFont val="Times New Roman"/>
        <family val="1"/>
      </rPr>
      <t xml:space="preserve"> Маслоцех</t>
    </r>
  </si>
  <si>
    <r>
      <t xml:space="preserve">662    </t>
    </r>
    <r>
      <rPr>
        <sz val="12"/>
        <rFont val="Times New Roman"/>
        <family val="1"/>
      </rPr>
      <t xml:space="preserve">                     авт</t>
    </r>
  </si>
  <si>
    <t>Т1-400, Т2-630</t>
  </si>
  <si>
    <t>8-11 час                   РВ</t>
  </si>
  <si>
    <t>Мегафон</t>
  </si>
  <si>
    <t>ЦРМ</t>
  </si>
  <si>
    <t>Пилорама</t>
  </si>
  <si>
    <t>ЮВС</t>
  </si>
  <si>
    <t>Мачта</t>
  </si>
  <si>
    <t>Гараж</t>
  </si>
  <si>
    <t>Мачта сотовой связи</t>
  </si>
  <si>
    <t>Кузн.</t>
  </si>
  <si>
    <r>
      <t xml:space="preserve">1. </t>
    </r>
    <r>
      <rPr>
        <sz val="12"/>
        <rFont val="Times New Roman"/>
        <family val="1"/>
      </rPr>
      <t>Стройка</t>
    </r>
  </si>
  <si>
    <r>
      <t xml:space="preserve">2. </t>
    </r>
    <r>
      <rPr>
        <sz val="12"/>
        <rFont val="Times New Roman"/>
        <family val="1"/>
      </rPr>
      <t>Общежитее</t>
    </r>
  </si>
  <si>
    <r>
      <t xml:space="preserve">3. </t>
    </r>
    <r>
      <rPr>
        <sz val="12"/>
        <rFont val="Times New Roman"/>
        <family val="1"/>
      </rPr>
      <t>Дом 11</t>
    </r>
  </si>
  <si>
    <r>
      <t xml:space="preserve">4. </t>
    </r>
    <r>
      <rPr>
        <sz val="12"/>
        <rFont val="Times New Roman"/>
        <family val="1"/>
      </rPr>
      <t>Дом 2а, 3 мкр. дом 1</t>
    </r>
  </si>
  <si>
    <r>
      <t xml:space="preserve">5. </t>
    </r>
    <r>
      <rPr>
        <sz val="12"/>
        <rFont val="Times New Roman"/>
        <family val="1"/>
      </rPr>
      <t>Ввод ТР № 1</t>
    </r>
  </si>
  <si>
    <r>
      <t>6.</t>
    </r>
    <r>
      <rPr>
        <sz val="12"/>
        <rFont val="Times New Roman"/>
        <family val="1"/>
      </rPr>
      <t xml:space="preserve"> </t>
    </r>
  </si>
  <si>
    <r>
      <t xml:space="preserve">7. </t>
    </r>
    <r>
      <rPr>
        <sz val="12"/>
        <rFont val="Times New Roman"/>
        <family val="1"/>
      </rPr>
      <t>Дом 12</t>
    </r>
  </si>
  <si>
    <r>
      <t>8.</t>
    </r>
    <r>
      <rPr>
        <sz val="12"/>
        <rFont val="Times New Roman"/>
        <family val="1"/>
      </rPr>
      <t xml:space="preserve"> Дом 12</t>
    </r>
  </si>
  <si>
    <r>
      <t xml:space="preserve">9. </t>
    </r>
    <r>
      <rPr>
        <sz val="12"/>
        <rFont val="Times New Roman"/>
        <family val="1"/>
      </rPr>
      <t>Дом 2а, 3 мкр.</t>
    </r>
  </si>
  <si>
    <r>
      <t>11.</t>
    </r>
    <r>
      <rPr>
        <sz val="12"/>
        <rFont val="Times New Roman"/>
        <family val="1"/>
      </rPr>
      <t xml:space="preserve"> Ввод ТР №2</t>
    </r>
  </si>
  <si>
    <r>
      <t xml:space="preserve">13. </t>
    </r>
    <r>
      <rPr>
        <sz val="12"/>
        <rFont val="Times New Roman"/>
        <family val="1"/>
      </rPr>
      <t>Дом 10</t>
    </r>
  </si>
  <si>
    <r>
      <t xml:space="preserve">12. </t>
    </r>
    <r>
      <rPr>
        <sz val="12"/>
        <rFont val="Times New Roman"/>
        <family val="1"/>
      </rPr>
      <t>Дом 10</t>
    </r>
  </si>
  <si>
    <r>
      <t xml:space="preserve">14. </t>
    </r>
    <r>
      <rPr>
        <sz val="12"/>
        <rFont val="Times New Roman"/>
        <family val="1"/>
      </rPr>
      <t>Банк</t>
    </r>
  </si>
  <si>
    <r>
      <t xml:space="preserve">15. </t>
    </r>
    <r>
      <rPr>
        <sz val="12"/>
        <rFont val="Times New Roman"/>
        <family val="1"/>
      </rPr>
      <t>Дом 2</t>
    </r>
  </si>
  <si>
    <t>Ввод 0,4 кВ</t>
  </si>
  <si>
    <t>Очистные №1</t>
  </si>
  <si>
    <t>Очистные №2</t>
  </si>
  <si>
    <r>
      <t>1.</t>
    </r>
    <r>
      <rPr>
        <sz val="12"/>
        <rFont val="Times New Roman"/>
        <family val="1"/>
      </rPr>
      <t xml:space="preserve"> ул. Сахорова</t>
    </r>
  </si>
  <si>
    <r>
      <t>3.</t>
    </r>
    <r>
      <rPr>
        <sz val="12"/>
        <rFont val="Times New Roman"/>
        <family val="1"/>
      </rPr>
      <t xml:space="preserve"> ул. Пушкина</t>
    </r>
  </si>
  <si>
    <r>
      <t>4.</t>
    </r>
    <r>
      <rPr>
        <sz val="12"/>
        <rFont val="Times New Roman"/>
        <family val="1"/>
      </rPr>
      <t xml:space="preserve"> ул. Есенина</t>
    </r>
  </si>
  <si>
    <r>
      <t>5.</t>
    </r>
    <r>
      <rPr>
        <sz val="12"/>
        <rFont val="Times New Roman"/>
        <family val="1"/>
      </rPr>
      <t xml:space="preserve"> ул. Есенина дом 9-2</t>
    </r>
  </si>
  <si>
    <r>
      <t xml:space="preserve">3. </t>
    </r>
    <r>
      <rPr>
        <sz val="12"/>
        <rFont val="Times New Roman"/>
        <family val="1"/>
      </rPr>
      <t>Дом 17</t>
    </r>
  </si>
  <si>
    <r>
      <t>4.</t>
    </r>
    <r>
      <rPr>
        <sz val="12"/>
        <rFont val="Times New Roman"/>
        <family val="1"/>
      </rPr>
      <t xml:space="preserve"> Дом 6</t>
    </r>
  </si>
  <si>
    <r>
      <t xml:space="preserve">6. </t>
    </r>
    <r>
      <rPr>
        <sz val="12"/>
        <rFont val="Times New Roman"/>
        <family val="1"/>
      </rPr>
      <t>Киоски, уличное освещение</t>
    </r>
  </si>
  <si>
    <r>
      <t xml:space="preserve">7. </t>
    </r>
    <r>
      <rPr>
        <sz val="12"/>
        <rFont val="Times New Roman"/>
        <family val="1"/>
      </rPr>
      <t>Дом 3</t>
    </r>
  </si>
  <si>
    <r>
      <t>8.</t>
    </r>
    <r>
      <rPr>
        <sz val="12"/>
        <rFont val="Times New Roman"/>
        <family val="1"/>
      </rPr>
      <t xml:space="preserve"> Дом 4</t>
    </r>
  </si>
  <si>
    <r>
      <t>667</t>
    </r>
    <r>
      <rPr>
        <sz val="12"/>
        <rFont val="Times New Roman"/>
        <family val="1"/>
      </rPr>
      <t xml:space="preserve">                 8-11 час</t>
    </r>
  </si>
  <si>
    <r>
      <t xml:space="preserve">668               </t>
    </r>
    <r>
      <rPr>
        <sz val="12"/>
        <rFont val="Times New Roman"/>
        <family val="1"/>
      </rPr>
      <t xml:space="preserve"> 17-19 час</t>
    </r>
  </si>
  <si>
    <t>Спирт завод</t>
  </si>
  <si>
    <t xml:space="preserve">ул. Мира 45, </t>
  </si>
  <si>
    <t>ул. Гоголя 2-8</t>
  </si>
  <si>
    <r>
      <t>10.</t>
    </r>
    <r>
      <rPr>
        <sz val="12"/>
        <rFont val="Times New Roman"/>
        <family val="1"/>
      </rPr>
      <t xml:space="preserve"> ул. Щетинкина 2-50, </t>
    </r>
  </si>
  <si>
    <r>
      <t>9.</t>
    </r>
    <r>
      <rPr>
        <sz val="12"/>
        <rFont val="Times New Roman"/>
        <family val="1"/>
      </rPr>
      <t xml:space="preserve"> Дом №15</t>
    </r>
  </si>
  <si>
    <r>
      <t>8.</t>
    </r>
    <r>
      <rPr>
        <sz val="12"/>
        <rFont val="Times New Roman"/>
        <family val="1"/>
      </rPr>
      <t xml:space="preserve"> ул. Щетинкина 29-41</t>
    </r>
  </si>
  <si>
    <r>
      <t>5.</t>
    </r>
    <r>
      <rPr>
        <sz val="12"/>
        <rFont val="Times New Roman"/>
        <family val="1"/>
      </rPr>
      <t xml:space="preserve"> Дом №13</t>
    </r>
  </si>
  <si>
    <r>
      <t>3.</t>
    </r>
    <r>
      <rPr>
        <sz val="12"/>
        <rFont val="Times New Roman"/>
        <family val="1"/>
      </rPr>
      <t xml:space="preserve"> Насосная №7</t>
    </r>
  </si>
  <si>
    <r>
      <t>6.</t>
    </r>
    <r>
      <rPr>
        <sz val="12"/>
        <rFont val="Times New Roman"/>
        <family val="1"/>
      </rPr>
      <t xml:space="preserve"> Бойлерная</t>
    </r>
  </si>
  <si>
    <r>
      <t>5.</t>
    </r>
    <r>
      <rPr>
        <sz val="12"/>
        <rFont val="Times New Roman"/>
        <family val="1"/>
      </rPr>
      <t xml:space="preserve"> АЗС</t>
    </r>
  </si>
  <si>
    <r>
      <t>4.</t>
    </r>
    <r>
      <rPr>
        <sz val="12"/>
        <rFont val="Times New Roman"/>
        <family val="1"/>
      </rPr>
      <t xml:space="preserve"> АТК-2</t>
    </r>
  </si>
  <si>
    <r>
      <t xml:space="preserve">3. </t>
    </r>
    <r>
      <rPr>
        <sz val="12"/>
        <rFont val="Times New Roman"/>
        <family val="1"/>
      </rPr>
      <t>Мастерская</t>
    </r>
  </si>
  <si>
    <r>
      <t xml:space="preserve">2. </t>
    </r>
    <r>
      <rPr>
        <sz val="12"/>
        <rFont val="Times New Roman"/>
        <family val="1"/>
      </rPr>
      <t>Контора МУП "Водоконал"</t>
    </r>
  </si>
  <si>
    <r>
      <t>1.</t>
    </r>
    <r>
      <rPr>
        <sz val="12"/>
        <rFont val="Times New Roman"/>
        <family val="1"/>
      </rPr>
      <t xml:space="preserve"> Горгаз</t>
    </r>
  </si>
  <si>
    <r>
      <t>3.</t>
    </r>
    <r>
      <rPr>
        <sz val="12"/>
        <rFont val="Times New Roman"/>
        <family val="1"/>
      </rPr>
      <t xml:space="preserve"> ул. Мичурина</t>
    </r>
  </si>
  <si>
    <r>
      <t>2.</t>
    </r>
    <r>
      <rPr>
        <sz val="12"/>
        <rFont val="Times New Roman"/>
        <family val="1"/>
      </rPr>
      <t xml:space="preserve"> 3 мкр. дом 25</t>
    </r>
  </si>
  <si>
    <r>
      <t>1.</t>
    </r>
    <r>
      <rPr>
        <sz val="12"/>
        <rFont val="Times New Roman"/>
        <family val="1"/>
      </rPr>
      <t xml:space="preserve"> Экран</t>
    </r>
  </si>
  <si>
    <r>
      <t>3.</t>
    </r>
    <r>
      <rPr>
        <sz val="12"/>
        <rFont val="Times New Roman"/>
        <family val="1"/>
      </rPr>
      <t xml:space="preserve"> ДОМ</t>
    </r>
  </si>
  <si>
    <r>
      <t>2.</t>
    </r>
    <r>
      <rPr>
        <sz val="12"/>
        <rFont val="Times New Roman"/>
        <family val="1"/>
      </rPr>
      <t xml:space="preserve"> АЗС - 97</t>
    </r>
  </si>
  <si>
    <r>
      <t>1.</t>
    </r>
    <r>
      <rPr>
        <sz val="12"/>
        <rFont val="Times New Roman"/>
        <family val="1"/>
      </rPr>
      <t xml:space="preserve"> Мастерская</t>
    </r>
  </si>
  <si>
    <t xml:space="preserve">ул. Энергетиков 5-11, </t>
  </si>
  <si>
    <t xml:space="preserve">ул. Светлая 3а, 5, </t>
  </si>
  <si>
    <t>ул. Ленина 152</t>
  </si>
  <si>
    <t>ул. Энергетиков 1-3,</t>
  </si>
  <si>
    <t>ул. Ленина 142 а, 142 б</t>
  </si>
  <si>
    <r>
      <t>1.</t>
    </r>
    <r>
      <rPr>
        <sz val="12"/>
        <rFont val="Times New Roman"/>
        <family val="1"/>
      </rPr>
      <t xml:space="preserve"> Садовая 1-7, 4-6, </t>
    </r>
  </si>
  <si>
    <r>
      <t>2.</t>
    </r>
    <r>
      <rPr>
        <sz val="12"/>
        <rFont val="Times New Roman"/>
        <family val="1"/>
      </rPr>
      <t xml:space="preserve"> пер. Летний,</t>
    </r>
  </si>
  <si>
    <r>
      <t>3.</t>
    </r>
    <r>
      <rPr>
        <sz val="12"/>
        <rFont val="Times New Roman"/>
        <family val="1"/>
      </rPr>
      <t xml:space="preserve"> ул. Ленина, гараж</t>
    </r>
  </si>
  <si>
    <r>
      <t xml:space="preserve">1. </t>
    </r>
    <r>
      <rPr>
        <sz val="12"/>
        <rFont val="Times New Roman"/>
        <family val="1"/>
      </rPr>
      <t>Турбаза "Искра"</t>
    </r>
  </si>
  <si>
    <r>
      <t xml:space="preserve">673 </t>
    </r>
    <r>
      <rPr>
        <sz val="12"/>
        <rFont val="Times New Roman"/>
        <family val="1"/>
      </rPr>
      <t xml:space="preserve">                  8-11час</t>
    </r>
  </si>
  <si>
    <t>1. ул. Светлая 49-65</t>
  </si>
  <si>
    <t xml:space="preserve">2. ул. Проминского 14-37, </t>
  </si>
  <si>
    <t>ул. Барамзина 17-29</t>
  </si>
  <si>
    <t>ул. Светлая 64, 67-73</t>
  </si>
  <si>
    <t xml:space="preserve">ул. Лесная 33-39, </t>
  </si>
  <si>
    <t>ул. Букатова 18</t>
  </si>
  <si>
    <t xml:space="preserve">ул. Светлая 35-45, </t>
  </si>
  <si>
    <t>ул. Барамзина 1-15</t>
  </si>
  <si>
    <r>
      <t>1.</t>
    </r>
    <r>
      <rPr>
        <sz val="12"/>
        <rFont val="Times New Roman"/>
        <family val="1"/>
      </rPr>
      <t xml:space="preserve"> ул. Светлая 32-46, </t>
    </r>
  </si>
  <si>
    <r>
      <t>2.</t>
    </r>
    <r>
      <rPr>
        <sz val="12"/>
        <rFont val="Times New Roman"/>
        <family val="1"/>
      </rPr>
      <t xml:space="preserve"> ул. Светлая 48-62, 47</t>
    </r>
  </si>
  <si>
    <r>
      <t>3.</t>
    </r>
    <r>
      <rPr>
        <sz val="12"/>
        <rFont val="Times New Roman"/>
        <family val="1"/>
      </rPr>
      <t xml:space="preserve"> ул. Лесная 17-31, </t>
    </r>
  </si>
  <si>
    <r>
      <t>4.</t>
    </r>
    <r>
      <rPr>
        <sz val="12"/>
        <rFont val="Times New Roman"/>
        <family val="1"/>
      </rPr>
      <t xml:space="preserve"> ул. Проминского 1-13, </t>
    </r>
  </si>
  <si>
    <t>Жилой дом</t>
  </si>
  <si>
    <t>2.</t>
  </si>
  <si>
    <t xml:space="preserve"> 8-11 час</t>
  </si>
  <si>
    <r>
      <t xml:space="preserve">1. </t>
    </r>
    <r>
      <rPr>
        <sz val="12"/>
        <rFont val="Times New Roman"/>
        <family val="1"/>
      </rPr>
      <t>Гараж лесхоза,</t>
    </r>
  </si>
  <si>
    <t>ул. Лепешинского,</t>
  </si>
  <si>
    <t>ул. Островского</t>
  </si>
  <si>
    <t>Стройка</t>
  </si>
  <si>
    <t>4 мкр, 10 (9 этажка)</t>
  </si>
  <si>
    <r>
      <t>2.</t>
    </r>
    <r>
      <rPr>
        <sz val="12"/>
        <rFont val="Times New Roman"/>
        <family val="1"/>
      </rPr>
      <t xml:space="preserve"> 4 мкр., 15, 10 (9 этажка)</t>
    </r>
  </si>
  <si>
    <r>
      <t>4.</t>
    </r>
    <r>
      <rPr>
        <sz val="12"/>
        <rFont val="Times New Roman"/>
        <family val="1"/>
      </rPr>
      <t xml:space="preserve"> ул. Ванеева, </t>
    </r>
  </si>
  <si>
    <r>
      <t>5.</t>
    </r>
    <r>
      <rPr>
        <sz val="12"/>
        <rFont val="Times New Roman"/>
        <family val="1"/>
      </rPr>
      <t xml:space="preserve"> 4 мкр., 15</t>
    </r>
  </si>
  <si>
    <r>
      <t>7.</t>
    </r>
    <r>
      <rPr>
        <sz val="12"/>
        <rFont val="Times New Roman"/>
        <family val="1"/>
      </rPr>
      <t xml:space="preserve"> 4 мкр., 17, стоматология</t>
    </r>
  </si>
  <si>
    <r>
      <t>8.</t>
    </r>
    <r>
      <rPr>
        <sz val="12"/>
        <rFont val="Times New Roman"/>
        <family val="1"/>
      </rPr>
      <t xml:space="preserve"> 4 мкр., 18-20</t>
    </r>
  </si>
  <si>
    <t>ул. Спортивная, дом Керзика</t>
  </si>
  <si>
    <t>ул. Заводская</t>
  </si>
  <si>
    <t>10.</t>
  </si>
  <si>
    <r>
      <t>1.</t>
    </r>
    <r>
      <rPr>
        <sz val="12"/>
        <rFont val="Times New Roman"/>
        <family val="1"/>
      </rPr>
      <t xml:space="preserve"> ул. Луговая</t>
    </r>
  </si>
  <si>
    <r>
      <t xml:space="preserve">2. </t>
    </r>
    <r>
      <rPr>
        <sz val="12"/>
        <rFont val="Times New Roman"/>
        <family val="1"/>
      </rPr>
      <t>РОВД</t>
    </r>
  </si>
  <si>
    <r>
      <t>3.</t>
    </r>
    <r>
      <rPr>
        <sz val="12"/>
        <rFont val="Times New Roman"/>
        <family val="1"/>
      </rPr>
      <t xml:space="preserve"> Гаражи, страховая компания, </t>
    </r>
  </si>
  <si>
    <r>
      <t>1.</t>
    </r>
    <r>
      <rPr>
        <sz val="12"/>
        <rFont val="Times New Roman"/>
        <family val="1"/>
      </rPr>
      <t xml:space="preserve"> ул. Свободная</t>
    </r>
  </si>
  <si>
    <r>
      <t>2.</t>
    </r>
    <r>
      <rPr>
        <sz val="12"/>
        <rFont val="Times New Roman"/>
        <family val="1"/>
      </rPr>
      <t xml:space="preserve"> ул. Первомайская,</t>
    </r>
  </si>
  <si>
    <r>
      <t>3.</t>
    </r>
    <r>
      <rPr>
        <sz val="12"/>
        <rFont val="Times New Roman"/>
        <family val="1"/>
      </rPr>
      <t xml:space="preserve"> ул. Носова</t>
    </r>
  </si>
  <si>
    <r>
      <t>1.</t>
    </r>
    <r>
      <rPr>
        <sz val="12"/>
        <rFont val="Times New Roman"/>
        <family val="1"/>
      </rPr>
      <t xml:space="preserve"> Ввод ТР 2</t>
    </r>
  </si>
  <si>
    <r>
      <t xml:space="preserve">3. </t>
    </r>
    <r>
      <rPr>
        <sz val="12"/>
        <rFont val="Times New Roman"/>
        <family val="1"/>
      </rPr>
      <t>Освещение</t>
    </r>
  </si>
  <si>
    <r>
      <t>4.</t>
    </r>
    <r>
      <rPr>
        <sz val="12"/>
        <rFont val="Times New Roman"/>
        <family val="1"/>
      </rPr>
      <t xml:space="preserve"> Дом 24</t>
    </r>
  </si>
  <si>
    <r>
      <t>6.</t>
    </r>
    <r>
      <rPr>
        <sz val="12"/>
        <rFont val="Times New Roman"/>
        <family val="1"/>
      </rPr>
      <t xml:space="preserve"> Разъединитель</t>
    </r>
  </si>
  <si>
    <r>
      <t>8.</t>
    </r>
    <r>
      <rPr>
        <sz val="12"/>
        <rFont val="Times New Roman"/>
        <family val="1"/>
      </rPr>
      <t xml:space="preserve"> Дом 23</t>
    </r>
  </si>
  <si>
    <r>
      <t>9.</t>
    </r>
    <r>
      <rPr>
        <sz val="12"/>
        <rFont val="Times New Roman"/>
        <family val="1"/>
      </rPr>
      <t xml:space="preserve"> Дом 25</t>
    </r>
  </si>
  <si>
    <r>
      <t>11.</t>
    </r>
    <r>
      <rPr>
        <sz val="12"/>
        <rFont val="Times New Roman"/>
        <family val="1"/>
      </rPr>
      <t xml:space="preserve"> Ввод ТР 1</t>
    </r>
  </si>
  <si>
    <t>СТО</t>
  </si>
  <si>
    <r>
      <t>681</t>
    </r>
    <r>
      <rPr>
        <sz val="12"/>
        <rFont val="Times New Roman"/>
        <family val="1"/>
      </rPr>
      <t xml:space="preserve">                 8-11 час</t>
    </r>
  </si>
  <si>
    <r>
      <t xml:space="preserve">682             </t>
    </r>
    <r>
      <rPr>
        <sz val="12"/>
        <rFont val="Times New Roman"/>
        <family val="1"/>
      </rPr>
      <t xml:space="preserve">   17-19 час</t>
    </r>
  </si>
  <si>
    <r>
      <t>9.</t>
    </r>
    <r>
      <rPr>
        <sz val="12"/>
        <rFont val="Times New Roman"/>
        <family val="1"/>
      </rPr>
      <t xml:space="preserve"> Дом 54 А</t>
    </r>
  </si>
  <si>
    <r>
      <t xml:space="preserve">684                 </t>
    </r>
    <r>
      <rPr>
        <sz val="12"/>
        <rFont val="Times New Roman"/>
        <family val="1"/>
      </rPr>
      <t xml:space="preserve"> 8-11 час</t>
    </r>
  </si>
  <si>
    <r>
      <t>1.</t>
    </r>
    <r>
      <rPr>
        <sz val="12"/>
        <rFont val="Times New Roman"/>
        <family val="1"/>
      </rPr>
      <t xml:space="preserve"> Электрокотельная КЛ-№1</t>
    </r>
  </si>
  <si>
    <r>
      <t xml:space="preserve">3. </t>
    </r>
    <r>
      <rPr>
        <sz val="12"/>
        <rFont val="Times New Roman"/>
        <family val="1"/>
      </rPr>
      <t>Скважина</t>
    </r>
  </si>
  <si>
    <r>
      <t>2.</t>
    </r>
    <r>
      <rPr>
        <sz val="12"/>
        <rFont val="Times New Roman"/>
        <family val="1"/>
      </rPr>
      <t xml:space="preserve"> Электрокотельная КЛ-№2</t>
    </r>
  </si>
  <si>
    <t xml:space="preserve">ул. Светлая 83, </t>
  </si>
  <si>
    <t xml:space="preserve">ул. Боровая 4, </t>
  </si>
  <si>
    <t xml:space="preserve">ул. Сиреневая 1-5, 2-8, 10, </t>
  </si>
  <si>
    <t xml:space="preserve">ул. Березовая 1-9, 2-8, </t>
  </si>
  <si>
    <t>ул. Восточная 2-6, 1-3</t>
  </si>
  <si>
    <r>
      <t>1.</t>
    </r>
    <r>
      <rPr>
        <sz val="12"/>
        <rFont val="Times New Roman"/>
        <family val="1"/>
      </rPr>
      <t xml:space="preserve"> Гаражи АТП</t>
    </r>
  </si>
  <si>
    <r>
      <t>3.</t>
    </r>
    <r>
      <rPr>
        <sz val="12"/>
        <rFont val="Times New Roman"/>
        <family val="1"/>
      </rPr>
      <t xml:space="preserve"> ул. Пионерскя 32</t>
    </r>
  </si>
  <si>
    <r>
      <t>6.</t>
    </r>
    <r>
      <rPr>
        <sz val="12"/>
        <rFont val="Times New Roman"/>
        <family val="1"/>
      </rPr>
      <t xml:space="preserve"> Виктория МАХ №2</t>
    </r>
  </si>
  <si>
    <r>
      <t>7.</t>
    </r>
    <r>
      <rPr>
        <sz val="12"/>
        <rFont val="Times New Roman"/>
        <family val="1"/>
      </rPr>
      <t xml:space="preserve"> Лидер</t>
    </r>
  </si>
  <si>
    <r>
      <t>8.</t>
    </r>
    <r>
      <rPr>
        <sz val="12"/>
        <rFont val="Times New Roman"/>
        <family val="1"/>
      </rPr>
      <t xml:space="preserve"> Склад Булатова</t>
    </r>
  </si>
  <si>
    <r>
      <t>9.</t>
    </r>
    <r>
      <rPr>
        <sz val="12"/>
        <rFont val="Times New Roman"/>
        <family val="1"/>
      </rPr>
      <t xml:space="preserve"> Рыба</t>
    </r>
  </si>
  <si>
    <r>
      <t>2.</t>
    </r>
    <r>
      <rPr>
        <sz val="12"/>
        <rFont val="Times New Roman"/>
        <family val="1"/>
      </rPr>
      <t xml:space="preserve"> ул. Светлая 73-81, 68-74</t>
    </r>
  </si>
  <si>
    <r>
      <t>1.</t>
    </r>
    <r>
      <rPr>
        <sz val="12"/>
        <rFont val="Times New Roman"/>
        <family val="1"/>
      </rPr>
      <t xml:space="preserve"> ул. Новостроек 1-9</t>
    </r>
  </si>
  <si>
    <r>
      <t xml:space="preserve">3. </t>
    </r>
    <r>
      <rPr>
        <sz val="12"/>
        <rFont val="Times New Roman"/>
        <family val="1"/>
      </rPr>
      <t xml:space="preserve">ул. Кедровая 3-7, 4-10, </t>
    </r>
  </si>
  <si>
    <r>
      <t xml:space="preserve">687 </t>
    </r>
    <r>
      <rPr>
        <sz val="12"/>
        <rFont val="Times New Roman"/>
        <family val="1"/>
      </rPr>
      <t xml:space="preserve">               17-19 час</t>
    </r>
  </si>
  <si>
    <t>РЭС - 2</t>
  </si>
  <si>
    <t>Фидер 31-11       Т-160</t>
  </si>
  <si>
    <t xml:space="preserve">1. </t>
  </si>
  <si>
    <t>ул. Рудаковой</t>
  </si>
  <si>
    <t>ул. Весенняя 13-29</t>
  </si>
  <si>
    <t>ул. Сиреневая 12-38, 7-37,</t>
  </si>
  <si>
    <t xml:space="preserve">ул. Березвая 11-15, </t>
  </si>
  <si>
    <t xml:space="preserve">ул. Восточная 16-40, 37, </t>
  </si>
  <si>
    <t xml:space="preserve">ул. Боровая 14-22, </t>
  </si>
  <si>
    <t>ул. Северная,</t>
  </si>
  <si>
    <r>
      <t>3.</t>
    </r>
    <r>
      <rPr>
        <sz val="12"/>
        <rFont val="Times New Roman"/>
        <family val="1"/>
      </rPr>
      <t xml:space="preserve"> ул. Новостроек 11-31, 12-24, </t>
    </r>
  </si>
  <si>
    <r>
      <t>2.</t>
    </r>
    <r>
      <rPr>
        <sz val="12"/>
        <rFont val="Times New Roman"/>
        <family val="1"/>
      </rPr>
      <t xml:space="preserve"> ул. Светлая 85-113, 76-98</t>
    </r>
  </si>
  <si>
    <r>
      <t>1.</t>
    </r>
    <r>
      <rPr>
        <sz val="12"/>
        <rFont val="Times New Roman"/>
        <family val="1"/>
      </rPr>
      <t xml:space="preserve"> ул. Кедровая 14-26, 13-35,</t>
    </r>
  </si>
  <si>
    <r>
      <t>16.</t>
    </r>
    <r>
      <rPr>
        <sz val="12"/>
        <rFont val="Times New Roman"/>
        <family val="1"/>
      </rPr>
      <t xml:space="preserve"> 3 мкр., дом 34</t>
    </r>
  </si>
  <si>
    <r>
      <t>7.</t>
    </r>
    <r>
      <rPr>
        <sz val="12"/>
        <rFont val="Times New Roman"/>
        <family val="1"/>
      </rPr>
      <t xml:space="preserve"> 3 мкр., дом 34, 13, 3</t>
    </r>
  </si>
  <si>
    <r>
      <t>4.</t>
    </r>
    <r>
      <rPr>
        <sz val="12"/>
        <rFont val="Times New Roman"/>
        <family val="1"/>
      </rPr>
      <t xml:space="preserve"> 3 мкр., дом 35</t>
    </r>
  </si>
  <si>
    <r>
      <t>3.</t>
    </r>
    <r>
      <rPr>
        <sz val="12"/>
        <rFont val="Times New Roman"/>
        <family val="1"/>
      </rPr>
      <t xml:space="preserve"> магазин "КОВЧЕГ"</t>
    </r>
  </si>
  <si>
    <t>ул. Южная 1-7</t>
  </si>
  <si>
    <t>ул. Весенняя 14-18,</t>
  </si>
  <si>
    <t>ул. Южная 8-24,</t>
  </si>
  <si>
    <t>ул. Победы 38-46</t>
  </si>
  <si>
    <t xml:space="preserve">Фидер 31-19       </t>
  </si>
  <si>
    <t>ул. Мостовая</t>
  </si>
  <si>
    <t>ул. Российская</t>
  </si>
  <si>
    <r>
      <t>1.</t>
    </r>
    <r>
      <rPr>
        <sz val="12"/>
        <rFont val="Times New Roman"/>
        <family val="1"/>
      </rPr>
      <t xml:space="preserve"> ул. Солнечная 1-9, 2-10,</t>
    </r>
  </si>
  <si>
    <r>
      <t>2.</t>
    </r>
    <r>
      <rPr>
        <sz val="12"/>
        <rFont val="Times New Roman"/>
        <family val="1"/>
      </rPr>
      <t xml:space="preserve"> ул Светлая 85-95, 20-28,</t>
    </r>
  </si>
  <si>
    <r>
      <t>1.</t>
    </r>
    <r>
      <rPr>
        <sz val="12"/>
        <rFont val="Times New Roman"/>
        <family val="1"/>
      </rPr>
      <t xml:space="preserve"> ул. Сахарова 34-38</t>
    </r>
  </si>
  <si>
    <r>
      <t>2.</t>
    </r>
    <r>
      <rPr>
        <sz val="12"/>
        <rFont val="Times New Roman"/>
        <family val="1"/>
      </rPr>
      <t xml:space="preserve"> ул. Сахарова 30-32, 33</t>
    </r>
  </si>
  <si>
    <r>
      <t>3.</t>
    </r>
    <r>
      <rPr>
        <sz val="12"/>
        <rFont val="Times New Roman"/>
        <family val="1"/>
      </rPr>
      <t xml:space="preserve"> ул. Пушкина 37-41</t>
    </r>
  </si>
  <si>
    <r>
      <t>4.</t>
    </r>
    <r>
      <rPr>
        <sz val="12"/>
        <rFont val="Times New Roman"/>
        <family val="1"/>
      </rPr>
      <t xml:space="preserve"> ул. Сахарова 42-52, 2-39, 45-75</t>
    </r>
  </si>
  <si>
    <r>
      <t>1.</t>
    </r>
    <r>
      <rPr>
        <sz val="12"/>
        <rFont val="Times New Roman"/>
        <family val="1"/>
      </rPr>
      <t xml:space="preserve"> АЗС</t>
    </r>
  </si>
  <si>
    <r>
      <t>2.</t>
    </r>
    <r>
      <rPr>
        <sz val="12"/>
        <rFont val="Times New Roman"/>
        <family val="1"/>
      </rPr>
      <t xml:space="preserve"> Мастерская СТО</t>
    </r>
  </si>
  <si>
    <r>
      <t>1.</t>
    </r>
    <r>
      <rPr>
        <sz val="12"/>
        <rFont val="Times New Roman"/>
        <family val="1"/>
      </rPr>
      <t xml:space="preserve"> ул. Декабристов, </t>
    </r>
  </si>
  <si>
    <r>
      <t>2.</t>
    </r>
    <r>
      <rPr>
        <sz val="12"/>
        <rFont val="Times New Roman"/>
        <family val="1"/>
      </rPr>
      <t xml:space="preserve"> ул. Алтайскя, </t>
    </r>
  </si>
  <si>
    <t xml:space="preserve">ул. Шевченко 2-6, </t>
  </si>
  <si>
    <t>ул. Высоцкого 1,2,3</t>
  </si>
  <si>
    <t>ул. Толстого,</t>
  </si>
  <si>
    <t>ул. Спортивная</t>
  </si>
  <si>
    <r>
      <t>3.</t>
    </r>
    <r>
      <rPr>
        <sz val="12"/>
        <rFont val="Times New Roman"/>
        <family val="1"/>
      </rPr>
      <t xml:space="preserve"> ул. Длермонтова, </t>
    </r>
  </si>
  <si>
    <r>
      <t>2.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ул. Сахарава 26-46, 13-19,</t>
    </r>
  </si>
  <si>
    <r>
      <t>5.</t>
    </r>
    <r>
      <rPr>
        <sz val="12"/>
        <rFont val="Times New Roman"/>
        <family val="1"/>
      </rPr>
      <t xml:space="preserve"> дом Меленчука</t>
    </r>
  </si>
  <si>
    <r>
      <t>4.</t>
    </r>
    <r>
      <rPr>
        <sz val="12"/>
        <rFont val="Times New Roman"/>
        <family val="1"/>
      </rPr>
      <t xml:space="preserve"> Куприна</t>
    </r>
  </si>
  <si>
    <t>1. Металлопрокат</t>
  </si>
  <si>
    <t>Фидер 30-39</t>
  </si>
  <si>
    <t>ул. Русская 26, 27, 29, 36, 42</t>
  </si>
  <si>
    <t>ул. 250 лет Шушенскому 34, 35, 45</t>
  </si>
  <si>
    <t>ул. Янтарная 8-12,</t>
  </si>
  <si>
    <t xml:space="preserve">ул. Таловая 4, </t>
  </si>
  <si>
    <t>ул. Королева 2, 10, 24</t>
  </si>
  <si>
    <t xml:space="preserve">ул. Суворова 1, 4, 5, </t>
  </si>
  <si>
    <t xml:space="preserve">ул. Звездная 28, </t>
  </si>
  <si>
    <t>ул. Жукова 3, 5, 12, 13,</t>
  </si>
  <si>
    <t>ул. Славянская 1, 4, 5</t>
  </si>
  <si>
    <r>
      <t xml:space="preserve">1. </t>
    </r>
    <r>
      <rPr>
        <sz val="12"/>
        <rFont val="Times New Roman"/>
        <family val="1"/>
      </rPr>
      <t>ул. Звездная 11,</t>
    </r>
  </si>
  <si>
    <r>
      <t>2.</t>
    </r>
    <r>
      <rPr>
        <sz val="12"/>
        <rFont val="Times New Roman"/>
        <family val="1"/>
      </rPr>
      <t xml:space="preserve"> ул. Изумудная 2, </t>
    </r>
  </si>
  <si>
    <r>
      <t xml:space="preserve">3. </t>
    </r>
    <r>
      <rPr>
        <sz val="12"/>
        <rFont val="Times New Roman"/>
        <family val="1"/>
      </rPr>
      <t xml:space="preserve">ул. Звездная </t>
    </r>
  </si>
  <si>
    <t xml:space="preserve">ул. Московская </t>
  </si>
  <si>
    <t>ул. Фестивальная</t>
  </si>
  <si>
    <t>ул. Республиканская</t>
  </si>
  <si>
    <r>
      <t>2.</t>
    </r>
    <r>
      <rPr>
        <sz val="12"/>
        <rFont val="Times New Roman"/>
        <family val="1"/>
      </rPr>
      <t xml:space="preserve"> ул. Дружбы</t>
    </r>
  </si>
  <si>
    <r>
      <t>5.</t>
    </r>
    <r>
      <rPr>
        <sz val="12"/>
        <rFont val="Times New Roman"/>
        <family val="1"/>
      </rPr>
      <t xml:space="preserve"> ул. Проточная, </t>
    </r>
  </si>
  <si>
    <t>РП-2</t>
  </si>
  <si>
    <t>13.</t>
  </si>
  <si>
    <t>ТП-1045</t>
  </si>
  <si>
    <t>1. Заповедник</t>
  </si>
  <si>
    <t>2. ВЛ-0,4</t>
  </si>
  <si>
    <t>3. Гараж</t>
  </si>
  <si>
    <t>4. Сауна</t>
  </si>
  <si>
    <t>5. Гараж</t>
  </si>
  <si>
    <t>Начальник участка электросетей                            В.А. Арефьев</t>
  </si>
  <si>
    <t>А 224</t>
  </si>
  <si>
    <t>В 230</t>
  </si>
  <si>
    <t>С 218</t>
  </si>
  <si>
    <t>А 244</t>
  </si>
  <si>
    <t>А 227</t>
  </si>
  <si>
    <t>А 223</t>
  </si>
  <si>
    <t>В 240</t>
  </si>
  <si>
    <t>С 240</t>
  </si>
  <si>
    <t>В 235</t>
  </si>
  <si>
    <t>А 237</t>
  </si>
  <si>
    <t>А 233</t>
  </si>
  <si>
    <t>С 237</t>
  </si>
  <si>
    <t>А 230</t>
  </si>
  <si>
    <t>А 234</t>
  </si>
  <si>
    <t>В 232</t>
  </si>
  <si>
    <t xml:space="preserve">А </t>
  </si>
  <si>
    <t>С 239</t>
  </si>
  <si>
    <t>А 235</t>
  </si>
  <si>
    <t>В 233</t>
  </si>
  <si>
    <t>С 232</t>
  </si>
  <si>
    <t>В 236</t>
  </si>
  <si>
    <t>С 234</t>
  </si>
  <si>
    <t>А 232</t>
  </si>
  <si>
    <t>С 229</t>
  </si>
  <si>
    <t xml:space="preserve">В 226 </t>
  </si>
  <si>
    <t>С 223</t>
  </si>
  <si>
    <t>А 228</t>
  </si>
  <si>
    <t>В 223</t>
  </si>
  <si>
    <t>С 222</t>
  </si>
  <si>
    <r>
      <t>4.</t>
    </r>
    <r>
      <rPr>
        <sz val="12"/>
        <rFont val="Times New Roman"/>
        <family val="1"/>
      </rPr>
      <t xml:space="preserve"> ул. Крупской 42-74, 47-77</t>
    </r>
  </si>
  <si>
    <r>
      <t>5.</t>
    </r>
    <r>
      <rPr>
        <sz val="12"/>
        <rFont val="Times New Roman"/>
        <family val="1"/>
      </rPr>
      <t xml:space="preserve"> маг. БОЛЬШОЙ</t>
    </r>
  </si>
  <si>
    <r>
      <t>6.</t>
    </r>
    <r>
      <rPr>
        <sz val="12"/>
        <rFont val="Times New Roman"/>
        <family val="1"/>
      </rPr>
      <t xml:space="preserve"> маг. ЮБИЛЕЙНЫЙ</t>
    </r>
  </si>
  <si>
    <r>
      <t xml:space="preserve">13. </t>
    </r>
    <r>
      <rPr>
        <sz val="12"/>
        <rFont val="Times New Roman"/>
        <family val="1"/>
      </rPr>
      <t>Гончарная</t>
    </r>
  </si>
  <si>
    <t>А 220</t>
  </si>
  <si>
    <r>
      <t>10.</t>
    </r>
    <r>
      <rPr>
        <sz val="12"/>
        <rFont val="Times New Roman"/>
        <family val="1"/>
      </rPr>
      <t>4 мкр. дом 3, 10</t>
    </r>
  </si>
  <si>
    <r>
      <t>11.</t>
    </r>
    <r>
      <rPr>
        <sz val="12"/>
        <rFont val="Times New Roman"/>
        <family val="1"/>
      </rPr>
      <t xml:space="preserve">  4 мкр. дом 13</t>
    </r>
  </si>
  <si>
    <t>В 229</t>
  </si>
  <si>
    <r>
      <t>7.</t>
    </r>
    <r>
      <rPr>
        <sz val="12"/>
        <rFont val="Times New Roman"/>
        <family val="1"/>
      </rPr>
      <t xml:space="preserve"> 2 мкр. дом 62</t>
    </r>
  </si>
  <si>
    <t>А 225</t>
  </si>
  <si>
    <t>В 220</t>
  </si>
  <si>
    <r>
      <t xml:space="preserve">5. </t>
    </r>
    <r>
      <rPr>
        <sz val="12"/>
        <rFont val="Times New Roman"/>
        <family val="1"/>
      </rPr>
      <t>маг. Пушкинский</t>
    </r>
  </si>
  <si>
    <r>
      <t xml:space="preserve">3. </t>
    </r>
    <r>
      <rPr>
        <sz val="12"/>
        <rFont val="Times New Roman"/>
        <family val="1"/>
      </rPr>
      <t>ул. Зеленая 1-11</t>
    </r>
  </si>
  <si>
    <t>В 228</t>
  </si>
  <si>
    <t>А 238</t>
  </si>
  <si>
    <t>С 233</t>
  </si>
  <si>
    <t>15.</t>
  </si>
  <si>
    <t>В 222</t>
  </si>
  <si>
    <t>С 226</t>
  </si>
  <si>
    <t>С 225</t>
  </si>
  <si>
    <t>А 226</t>
  </si>
  <si>
    <t>А 239</t>
  </si>
  <si>
    <r>
      <t>1.</t>
    </r>
    <r>
      <rPr>
        <sz val="12"/>
        <rFont val="Times New Roman"/>
        <family val="1"/>
      </rPr>
      <t xml:space="preserve"> Родильное отделение(силовая)</t>
    </r>
  </si>
  <si>
    <r>
      <t>2.</t>
    </r>
    <r>
      <rPr>
        <sz val="12"/>
        <rFont val="Times New Roman"/>
        <family val="1"/>
      </rPr>
      <t xml:space="preserve"> Общежитее ПТУ-44 (силовая)</t>
    </r>
  </si>
  <si>
    <t>С 227</t>
  </si>
  <si>
    <t>База РОНО</t>
  </si>
  <si>
    <t>Соц. Защит</t>
  </si>
  <si>
    <t>В 237</t>
  </si>
  <si>
    <t>С 243</t>
  </si>
  <si>
    <t>С 231</t>
  </si>
  <si>
    <t>С 228</t>
  </si>
  <si>
    <t>С 220</t>
  </si>
  <si>
    <t>А 231</t>
  </si>
  <si>
    <t>В 231</t>
  </si>
  <si>
    <t>В 243</t>
  </si>
  <si>
    <t>С 238</t>
  </si>
  <si>
    <t>А 229</t>
  </si>
  <si>
    <t>А 221</t>
  </si>
  <si>
    <t>В 221</t>
  </si>
  <si>
    <r>
      <t xml:space="preserve">9. </t>
    </r>
    <r>
      <rPr>
        <sz val="12"/>
        <rFont val="Times New Roman"/>
        <family val="1"/>
      </rPr>
      <t>Дом 5</t>
    </r>
  </si>
  <si>
    <t>В 239</t>
  </si>
  <si>
    <t>В 242</t>
  </si>
  <si>
    <t>С 241</t>
  </si>
  <si>
    <t>С 236</t>
  </si>
  <si>
    <t>В 225</t>
  </si>
  <si>
    <r>
      <t>1.</t>
    </r>
    <r>
      <rPr>
        <sz val="12"/>
        <rFont val="Times New Roman"/>
        <family val="1"/>
      </rPr>
      <t>Промбаза ЖЭК</t>
    </r>
  </si>
  <si>
    <r>
      <t>3.</t>
    </r>
    <r>
      <rPr>
        <sz val="12"/>
        <rFont val="Times New Roman"/>
        <family val="1"/>
      </rPr>
      <t>Сушилка</t>
    </r>
  </si>
  <si>
    <r>
      <t>2.</t>
    </r>
    <r>
      <rPr>
        <sz val="12"/>
        <rFont val="Times New Roman"/>
        <family val="1"/>
      </rPr>
      <t>АЗС</t>
    </r>
  </si>
  <si>
    <t>4. Пилорама</t>
  </si>
  <si>
    <t>А 242</t>
  </si>
  <si>
    <t>В 227</t>
  </si>
  <si>
    <r>
      <t xml:space="preserve">3. </t>
    </r>
    <r>
      <rPr>
        <sz val="12"/>
        <rFont val="Times New Roman"/>
        <family val="1"/>
      </rPr>
      <t>ул. Олимпийская</t>
    </r>
  </si>
  <si>
    <t>В 238</t>
  </si>
  <si>
    <r>
      <t>6.</t>
    </r>
    <r>
      <rPr>
        <sz val="12"/>
        <rFont val="Times New Roman"/>
        <family val="1"/>
      </rPr>
      <t>Стройка</t>
    </r>
  </si>
  <si>
    <r>
      <t>8.</t>
    </r>
    <r>
      <rPr>
        <sz val="12"/>
        <rFont val="Times New Roman"/>
        <family val="1"/>
      </rPr>
      <t>ПТФ, дом 9</t>
    </r>
  </si>
  <si>
    <r>
      <t>5.</t>
    </r>
    <r>
      <rPr>
        <sz val="12"/>
        <rFont val="Times New Roman"/>
        <family val="1"/>
      </rPr>
      <t>Новый дом</t>
    </r>
  </si>
  <si>
    <r>
      <t>13.</t>
    </r>
    <r>
      <rPr>
        <sz val="12"/>
        <rFont val="Times New Roman"/>
        <family val="1"/>
      </rPr>
      <t>Гаражи</t>
    </r>
  </si>
  <si>
    <t>произведенные в декабре 2016г.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</si>
</sst>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4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8" xfId="0" applyFont="1" applyBorder="1" applyAlignment="1">
      <alignment horizontal="right"/>
    </xf>
    <xf numFmtId="0" fontId="5" fillId="0" borderId="9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9" xfId="0" applyFont="1" applyBorder="1" applyAlignment="1">
      <alignment/>
    </xf>
    <xf numFmtId="0" fontId="1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4" fillId="0" borderId="19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2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17" xfId="0" applyFont="1" applyBorder="1" applyAlignment="1">
      <alignment horizontal="right"/>
    </xf>
    <xf numFmtId="0" fontId="1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left"/>
    </xf>
    <xf numFmtId="0" fontId="3" fillId="0" borderId="26" xfId="0" applyFont="1" applyBorder="1" applyAlignment="1">
      <alignment/>
    </xf>
    <xf numFmtId="0" fontId="3" fillId="0" borderId="20" xfId="0" applyFont="1" applyBorder="1" applyAlignment="1">
      <alignment/>
    </xf>
    <xf numFmtId="0" fontId="4" fillId="0" borderId="9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1" fillId="0" borderId="8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Border="1" applyAlignment="1">
      <alignment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32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2" fontId="1" fillId="0" borderId="11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1" fillId="2" borderId="26" xfId="0" applyFont="1" applyFill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left"/>
    </xf>
    <xf numFmtId="0" fontId="1" fillId="0" borderId="4" xfId="0" applyFont="1" applyBorder="1" applyAlignment="1">
      <alignment horizontal="center" vertical="center"/>
    </xf>
    <xf numFmtId="0" fontId="1" fillId="0" borderId="37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2" fontId="1" fillId="0" borderId="37" xfId="0" applyNumberFormat="1" applyFont="1" applyBorder="1" applyAlignment="1">
      <alignment horizontal="center" vertical="center"/>
    </xf>
    <xf numFmtId="2" fontId="1" fillId="0" borderId="38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1" fillId="0" borderId="2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3" fillId="2" borderId="36" xfId="0" applyFont="1" applyFill="1" applyBorder="1" applyAlignment="1">
      <alignment horizontal="left"/>
    </xf>
    <xf numFmtId="0" fontId="3" fillId="2" borderId="26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/>
    </xf>
    <xf numFmtId="0" fontId="3" fillId="2" borderId="24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/>
    </xf>
    <xf numFmtId="0" fontId="3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0" borderId="18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1"/>
  <sheetViews>
    <sheetView tabSelected="1" view="pageBreakPreview" zoomScale="145" zoomScaleNormal="85" zoomScaleSheetLayoutView="145" workbookViewId="0" topLeftCell="A1">
      <selection activeCell="A4" sqref="A4:H4"/>
    </sheetView>
  </sheetViews>
  <sheetFormatPr defaultColWidth="9.00390625" defaultRowHeight="12.75"/>
  <cols>
    <col min="1" max="1" width="4.375" style="76" customWidth="1"/>
    <col min="2" max="2" width="10.00390625" style="3" customWidth="1"/>
    <col min="3" max="3" width="12.75390625" style="3" customWidth="1"/>
    <col min="4" max="4" width="35.00390625" style="3" customWidth="1"/>
    <col min="5" max="5" width="7.625" style="76" customWidth="1"/>
    <col min="6" max="6" width="7.375" style="76" customWidth="1"/>
    <col min="7" max="7" width="8.00390625" style="76" customWidth="1"/>
    <col min="8" max="8" width="15.25390625" style="3" customWidth="1"/>
    <col min="9" max="10" width="9.125" style="3" customWidth="1"/>
    <col min="11" max="11" width="9.75390625" style="3" customWidth="1"/>
    <col min="12" max="16384" width="9.125" style="3" customWidth="1"/>
  </cols>
  <sheetData>
    <row r="1" spans="1:11" ht="15.75">
      <c r="A1" s="182" t="s">
        <v>0</v>
      </c>
      <c r="B1" s="182"/>
      <c r="C1" s="182"/>
      <c r="D1" s="182"/>
      <c r="E1" s="182"/>
      <c r="F1" s="182"/>
      <c r="G1" s="182"/>
      <c r="H1" s="182"/>
      <c r="I1" s="2"/>
      <c r="J1" s="2"/>
      <c r="K1" s="2"/>
    </row>
    <row r="2" spans="2:11" ht="15.75">
      <c r="B2" s="40"/>
      <c r="C2" s="40"/>
      <c r="D2" s="40"/>
      <c r="H2" s="40"/>
      <c r="I2" s="2"/>
      <c r="J2" s="2"/>
      <c r="K2" s="2"/>
    </row>
    <row r="3" spans="1:11" ht="15.75">
      <c r="A3" s="182" t="s">
        <v>1</v>
      </c>
      <c r="B3" s="182"/>
      <c r="C3" s="182"/>
      <c r="D3" s="182"/>
      <c r="E3" s="182"/>
      <c r="F3" s="182"/>
      <c r="G3" s="182"/>
      <c r="H3" s="182"/>
      <c r="I3" s="2"/>
      <c r="J3" s="2"/>
      <c r="K3" s="2"/>
    </row>
    <row r="4" spans="1:11" ht="15.75">
      <c r="A4" s="182" t="s">
        <v>804</v>
      </c>
      <c r="B4" s="182"/>
      <c r="C4" s="182"/>
      <c r="D4" s="182"/>
      <c r="E4" s="182"/>
      <c r="F4" s="182"/>
      <c r="G4" s="182"/>
      <c r="H4" s="182"/>
      <c r="I4" s="2"/>
      <c r="J4" s="2"/>
      <c r="K4" s="2"/>
    </row>
    <row r="6" spans="1:8" ht="15.75">
      <c r="A6" s="15" t="s">
        <v>13</v>
      </c>
      <c r="B6" s="185" t="s">
        <v>7</v>
      </c>
      <c r="C6" s="186"/>
      <c r="D6" s="1"/>
      <c r="E6" s="181" t="s">
        <v>3</v>
      </c>
      <c r="F6" s="189"/>
      <c r="G6" s="122"/>
      <c r="H6" s="41" t="s">
        <v>10</v>
      </c>
    </row>
    <row r="7" spans="1:8" ht="15.75">
      <c r="A7" s="14" t="s">
        <v>12</v>
      </c>
      <c r="B7" s="187" t="s">
        <v>9</v>
      </c>
      <c r="C7" s="188"/>
      <c r="D7" s="17" t="s">
        <v>2</v>
      </c>
      <c r="E7" s="100"/>
      <c r="F7" s="101"/>
      <c r="G7" s="102"/>
      <c r="H7" s="17" t="s">
        <v>11</v>
      </c>
    </row>
    <row r="8" spans="1:8" ht="16.5" thickBot="1">
      <c r="A8" s="31"/>
      <c r="B8" s="190" t="s">
        <v>8</v>
      </c>
      <c r="C8" s="191"/>
      <c r="D8" s="47"/>
      <c r="E8" s="99" t="s">
        <v>4</v>
      </c>
      <c r="F8" s="99" t="s">
        <v>5</v>
      </c>
      <c r="G8" s="99" t="s">
        <v>6</v>
      </c>
      <c r="H8" s="48"/>
    </row>
    <row r="9" spans="1:8" ht="16.5" thickBot="1">
      <c r="A9" s="77">
        <v>1</v>
      </c>
      <c r="B9" s="183">
        <v>2</v>
      </c>
      <c r="C9" s="184"/>
      <c r="D9" s="49">
        <v>3</v>
      </c>
      <c r="E9" s="77">
        <v>4</v>
      </c>
      <c r="F9" s="77">
        <v>5</v>
      </c>
      <c r="G9" s="103">
        <v>6</v>
      </c>
      <c r="H9" s="49">
        <v>7</v>
      </c>
    </row>
    <row r="10" spans="1:8" ht="15.75">
      <c r="A10" s="152">
        <v>1</v>
      </c>
      <c r="B10" s="168">
        <v>590</v>
      </c>
      <c r="C10" s="169"/>
      <c r="D10" s="25" t="s">
        <v>14</v>
      </c>
      <c r="E10" s="16">
        <v>131</v>
      </c>
      <c r="F10" s="16">
        <v>59</v>
      </c>
      <c r="G10" s="102">
        <v>56</v>
      </c>
      <c r="H10" s="4"/>
    </row>
    <row r="11" spans="1:8" ht="15.75">
      <c r="A11" s="152"/>
      <c r="B11" s="166" t="s">
        <v>29</v>
      </c>
      <c r="C11" s="167"/>
      <c r="D11" s="8" t="s">
        <v>15</v>
      </c>
      <c r="E11" s="151">
        <v>37</v>
      </c>
      <c r="F11" s="151">
        <v>47</v>
      </c>
      <c r="G11" s="151">
        <v>38</v>
      </c>
      <c r="H11" s="4"/>
    </row>
    <row r="12" spans="1:8" ht="15.75">
      <c r="A12" s="152"/>
      <c r="B12" s="166" t="s">
        <v>30</v>
      </c>
      <c r="C12" s="167"/>
      <c r="D12" s="5" t="s">
        <v>16</v>
      </c>
      <c r="E12" s="153"/>
      <c r="F12" s="153"/>
      <c r="G12" s="153"/>
      <c r="H12" s="4"/>
    </row>
    <row r="13" spans="1:7" ht="15.75">
      <c r="A13" s="152"/>
      <c r="D13" s="7" t="s">
        <v>17</v>
      </c>
      <c r="E13" s="32">
        <v>0</v>
      </c>
      <c r="F13" s="32">
        <v>0</v>
      </c>
      <c r="G13" s="104">
        <v>0</v>
      </c>
    </row>
    <row r="14" spans="1:8" ht="15.75">
      <c r="A14" s="152"/>
      <c r="D14" s="8" t="s">
        <v>20</v>
      </c>
      <c r="E14" s="151">
        <v>76</v>
      </c>
      <c r="F14" s="151">
        <v>66</v>
      </c>
      <c r="G14" s="151">
        <v>64</v>
      </c>
      <c r="H14" s="17" t="s">
        <v>718</v>
      </c>
    </row>
    <row r="15" spans="1:8" ht="15.75">
      <c r="A15" s="152"/>
      <c r="B15" s="22" t="s">
        <v>4</v>
      </c>
      <c r="C15" s="23">
        <v>363</v>
      </c>
      <c r="D15" s="4" t="s">
        <v>18</v>
      </c>
      <c r="E15" s="152"/>
      <c r="F15" s="152"/>
      <c r="G15" s="152"/>
      <c r="H15" s="17" t="s">
        <v>719</v>
      </c>
    </row>
    <row r="16" spans="1:8" ht="15.75">
      <c r="A16" s="152"/>
      <c r="D16" s="5" t="s">
        <v>19</v>
      </c>
      <c r="E16" s="153"/>
      <c r="F16" s="153"/>
      <c r="G16" s="153"/>
      <c r="H16" s="17" t="s">
        <v>720</v>
      </c>
    </row>
    <row r="17" spans="1:7" ht="15.75">
      <c r="A17" s="152"/>
      <c r="D17" s="8" t="s">
        <v>23</v>
      </c>
      <c r="E17" s="151">
        <v>93</v>
      </c>
      <c r="F17" s="151">
        <v>81</v>
      </c>
      <c r="G17" s="151">
        <v>181</v>
      </c>
    </row>
    <row r="18" spans="1:8" ht="15.75">
      <c r="A18" s="152"/>
      <c r="D18" s="4" t="s">
        <v>21</v>
      </c>
      <c r="E18" s="152"/>
      <c r="F18" s="152"/>
      <c r="G18" s="152"/>
      <c r="H18" s="4"/>
    </row>
    <row r="19" spans="1:8" ht="15.75">
      <c r="A19" s="152"/>
      <c r="D19" s="5" t="s">
        <v>22</v>
      </c>
      <c r="E19" s="153"/>
      <c r="F19" s="153"/>
      <c r="G19" s="153"/>
      <c r="H19" s="4"/>
    </row>
    <row r="20" spans="1:8" ht="15.75">
      <c r="A20" s="152"/>
      <c r="D20" s="8" t="s">
        <v>24</v>
      </c>
      <c r="E20" s="16">
        <v>0</v>
      </c>
      <c r="F20" s="16">
        <v>5</v>
      </c>
      <c r="G20" s="76">
        <v>0</v>
      </c>
      <c r="H20" s="4"/>
    </row>
    <row r="21" spans="1:8" ht="16.5" thickBot="1">
      <c r="A21" s="144"/>
      <c r="B21" s="28"/>
      <c r="C21" s="29"/>
      <c r="D21" s="30" t="s">
        <v>25</v>
      </c>
      <c r="E21" s="155">
        <f>(E10+F10+G10+E11+F11+G11+E13+F13+G13+E14+F14+G14+E17+F17+G17+E20+F20+G20)/3/C15</f>
        <v>0.8576675849403121</v>
      </c>
      <c r="F21" s="156"/>
      <c r="G21" s="157"/>
      <c r="H21" s="27"/>
    </row>
    <row r="22" spans="1:8" ht="15.75">
      <c r="A22" s="152">
        <v>2</v>
      </c>
      <c r="B22" s="168">
        <v>591</v>
      </c>
      <c r="C22" s="169"/>
      <c r="D22" s="26" t="s">
        <v>33</v>
      </c>
      <c r="E22" s="152">
        <v>107</v>
      </c>
      <c r="F22" s="152">
        <v>79</v>
      </c>
      <c r="G22" s="152">
        <v>98</v>
      </c>
      <c r="H22" s="4"/>
    </row>
    <row r="23" spans="1:8" ht="15.75">
      <c r="A23" s="152"/>
      <c r="B23" s="129" t="s">
        <v>40</v>
      </c>
      <c r="C23" s="177"/>
      <c r="D23" s="4" t="s">
        <v>31</v>
      </c>
      <c r="E23" s="152"/>
      <c r="F23" s="152"/>
      <c r="G23" s="152"/>
      <c r="H23" s="4"/>
    </row>
    <row r="24" spans="1:8" ht="15.75">
      <c r="A24" s="152"/>
      <c r="B24" s="129" t="s">
        <v>41</v>
      </c>
      <c r="C24" s="177"/>
      <c r="D24" s="5" t="s">
        <v>32</v>
      </c>
      <c r="E24" s="153"/>
      <c r="F24" s="153"/>
      <c r="G24" s="153"/>
      <c r="H24" s="4"/>
    </row>
    <row r="25" spans="1:8" ht="15.75">
      <c r="A25" s="152"/>
      <c r="B25" s="129" t="s">
        <v>42</v>
      </c>
      <c r="C25" s="177"/>
      <c r="D25" s="8" t="s">
        <v>34</v>
      </c>
      <c r="E25" s="151">
        <v>2</v>
      </c>
      <c r="F25" s="151">
        <v>6</v>
      </c>
      <c r="G25" s="151">
        <v>9</v>
      </c>
      <c r="H25" s="17" t="s">
        <v>721</v>
      </c>
    </row>
    <row r="26" spans="1:8" ht="15.75">
      <c r="A26" s="152"/>
      <c r="D26" s="5" t="s">
        <v>35</v>
      </c>
      <c r="E26" s="153"/>
      <c r="F26" s="153"/>
      <c r="G26" s="153"/>
      <c r="H26" s="17" t="s">
        <v>44</v>
      </c>
    </row>
    <row r="27" spans="1:8" ht="15.75">
      <c r="A27" s="152"/>
      <c r="D27" s="8" t="s">
        <v>46</v>
      </c>
      <c r="E27" s="151">
        <v>52</v>
      </c>
      <c r="F27" s="151">
        <v>65</v>
      </c>
      <c r="G27" s="151">
        <v>40</v>
      </c>
      <c r="H27" s="17" t="s">
        <v>44</v>
      </c>
    </row>
    <row r="28" spans="1:8" ht="15.75">
      <c r="A28" s="152"/>
      <c r="B28" s="22" t="s">
        <v>4</v>
      </c>
      <c r="C28" s="23">
        <v>232</v>
      </c>
      <c r="D28" s="4" t="s">
        <v>36</v>
      </c>
      <c r="E28" s="152"/>
      <c r="F28" s="152"/>
      <c r="G28" s="152"/>
      <c r="H28" s="4"/>
    </row>
    <row r="29" spans="1:8" ht="15.75">
      <c r="A29" s="152"/>
      <c r="C29" s="24"/>
      <c r="D29" s="4" t="s">
        <v>37</v>
      </c>
      <c r="E29" s="152"/>
      <c r="F29" s="152"/>
      <c r="G29" s="152"/>
      <c r="H29" s="4"/>
    </row>
    <row r="30" spans="1:8" ht="15.75">
      <c r="A30" s="152"/>
      <c r="D30" s="4" t="s">
        <v>38</v>
      </c>
      <c r="E30" s="152"/>
      <c r="F30" s="152"/>
      <c r="G30" s="152"/>
      <c r="H30" s="4"/>
    </row>
    <row r="31" spans="1:8" ht="15.75">
      <c r="A31" s="152"/>
      <c r="D31" s="5" t="s">
        <v>39</v>
      </c>
      <c r="E31" s="153"/>
      <c r="F31" s="153"/>
      <c r="G31" s="153"/>
      <c r="H31" s="4"/>
    </row>
    <row r="32" spans="1:8" ht="16.5" thickBot="1">
      <c r="A32" s="144"/>
      <c r="B32" s="28"/>
      <c r="C32" s="29"/>
      <c r="D32" s="30" t="s">
        <v>25</v>
      </c>
      <c r="E32" s="155">
        <f>(E22+F22+G22+E25+F25+G25+E27+F27+G27)/3/C28</f>
        <v>0.6580459770114943</v>
      </c>
      <c r="F32" s="156"/>
      <c r="G32" s="157"/>
      <c r="H32" s="27"/>
    </row>
    <row r="33" spans="1:8" ht="15.75">
      <c r="A33" s="154">
        <v>3</v>
      </c>
      <c r="B33" s="178">
        <v>592</v>
      </c>
      <c r="C33" s="175"/>
      <c r="D33" s="25" t="s">
        <v>45</v>
      </c>
      <c r="E33" s="16">
        <v>58</v>
      </c>
      <c r="F33" s="16">
        <v>41</v>
      </c>
      <c r="G33" s="16">
        <v>64</v>
      </c>
      <c r="H33" s="4"/>
    </row>
    <row r="34" spans="1:8" ht="15.75">
      <c r="A34" s="152"/>
      <c r="B34" s="166" t="s">
        <v>51</v>
      </c>
      <c r="C34" s="167"/>
      <c r="D34" s="7" t="s">
        <v>47</v>
      </c>
      <c r="E34" s="32">
        <v>67</v>
      </c>
      <c r="F34" s="32">
        <v>77</v>
      </c>
      <c r="G34" s="32">
        <v>55</v>
      </c>
      <c r="H34" s="17" t="s">
        <v>722</v>
      </c>
    </row>
    <row r="35" spans="1:8" ht="15.75">
      <c r="A35" s="152"/>
      <c r="B35" s="166" t="s">
        <v>52</v>
      </c>
      <c r="C35" s="167"/>
      <c r="D35" s="7" t="s">
        <v>48</v>
      </c>
      <c r="E35" s="32">
        <v>0</v>
      </c>
      <c r="F35" s="32">
        <v>0</v>
      </c>
      <c r="G35" s="32">
        <v>0</v>
      </c>
      <c r="H35" s="17" t="s">
        <v>26</v>
      </c>
    </row>
    <row r="36" spans="1:8" ht="15.75">
      <c r="A36" s="152"/>
      <c r="B36" s="166" t="s">
        <v>42</v>
      </c>
      <c r="C36" s="167"/>
      <c r="D36" s="7" t="s">
        <v>50</v>
      </c>
      <c r="E36" s="32">
        <v>36</v>
      </c>
      <c r="F36" s="32">
        <v>78</v>
      </c>
      <c r="G36" s="32">
        <v>63</v>
      </c>
      <c r="H36" s="17" t="s">
        <v>723</v>
      </c>
    </row>
    <row r="37" spans="1:8" ht="15.75">
      <c r="A37" s="152"/>
      <c r="B37" s="18"/>
      <c r="C37" s="19"/>
      <c r="D37" s="7" t="s">
        <v>49</v>
      </c>
      <c r="E37" s="32">
        <v>11</v>
      </c>
      <c r="F37" s="32">
        <v>20</v>
      </c>
      <c r="G37" s="32">
        <v>10</v>
      </c>
      <c r="H37" s="4"/>
    </row>
    <row r="38" spans="1:8" ht="16.5" thickBot="1">
      <c r="A38" s="144"/>
      <c r="B38" s="33" t="s">
        <v>4</v>
      </c>
      <c r="C38" s="34">
        <v>581</v>
      </c>
      <c r="D38" s="35" t="s">
        <v>25</v>
      </c>
      <c r="E38" s="155">
        <f>(E33+F33+G33+E34+F34+G34+E35+F35+G35+E36+F36+G36+E37+F37+G37)/3/C38</f>
        <v>0.3327596098680436</v>
      </c>
      <c r="F38" s="156"/>
      <c r="G38" s="157"/>
      <c r="H38" s="27"/>
    </row>
    <row r="39" spans="1:8" ht="15.75">
      <c r="A39" s="154">
        <v>4</v>
      </c>
      <c r="B39" s="168">
        <v>593</v>
      </c>
      <c r="C39" s="169"/>
      <c r="D39" s="26" t="s">
        <v>55</v>
      </c>
      <c r="E39" s="152">
        <v>25</v>
      </c>
      <c r="F39" s="152">
        <v>30</v>
      </c>
      <c r="G39" s="152">
        <v>23</v>
      </c>
      <c r="H39" s="4"/>
    </row>
    <row r="40" spans="1:8" ht="15.75">
      <c r="A40" s="152"/>
      <c r="B40" s="166" t="s">
        <v>40</v>
      </c>
      <c r="C40" s="167"/>
      <c r="D40" s="4" t="s">
        <v>53</v>
      </c>
      <c r="E40" s="152"/>
      <c r="F40" s="152"/>
      <c r="G40" s="152"/>
      <c r="H40" s="4"/>
    </row>
    <row r="41" spans="1:8" ht="15.75">
      <c r="A41" s="152"/>
      <c r="B41" s="166" t="s">
        <v>30</v>
      </c>
      <c r="C41" s="167"/>
      <c r="D41" s="5" t="s">
        <v>54</v>
      </c>
      <c r="E41" s="153"/>
      <c r="F41" s="153"/>
      <c r="G41" s="153"/>
      <c r="H41" s="4"/>
    </row>
    <row r="42" spans="1:8" ht="15.75">
      <c r="A42" s="152"/>
      <c r="B42" s="166" t="s">
        <v>42</v>
      </c>
      <c r="C42" s="167"/>
      <c r="D42" s="8" t="s">
        <v>58</v>
      </c>
      <c r="E42" s="151">
        <v>37</v>
      </c>
      <c r="F42" s="151">
        <v>52</v>
      </c>
      <c r="G42" s="151">
        <v>29</v>
      </c>
      <c r="H42" s="4"/>
    </row>
    <row r="43" spans="1:8" ht="15.75">
      <c r="A43" s="152"/>
      <c r="B43" s="18"/>
      <c r="C43" s="19"/>
      <c r="D43" s="4" t="s">
        <v>56</v>
      </c>
      <c r="E43" s="152"/>
      <c r="F43" s="152"/>
      <c r="G43" s="152"/>
      <c r="H43" s="17" t="s">
        <v>43</v>
      </c>
    </row>
    <row r="44" spans="1:8" ht="15.75">
      <c r="A44" s="152"/>
      <c r="B44" s="18"/>
      <c r="C44" s="19"/>
      <c r="D44" s="5" t="s">
        <v>57</v>
      </c>
      <c r="E44" s="153"/>
      <c r="F44" s="153"/>
      <c r="G44" s="153"/>
      <c r="H44" s="17" t="s">
        <v>724</v>
      </c>
    </row>
    <row r="45" spans="1:8" ht="15.75">
      <c r="A45" s="152"/>
      <c r="B45" s="38" t="s">
        <v>4</v>
      </c>
      <c r="C45" s="21">
        <v>232</v>
      </c>
      <c r="D45" s="8" t="s">
        <v>59</v>
      </c>
      <c r="E45" s="151">
        <v>56</v>
      </c>
      <c r="F45" s="151">
        <v>47</v>
      </c>
      <c r="G45" s="151">
        <v>42</v>
      </c>
      <c r="H45" s="17" t="s">
        <v>725</v>
      </c>
    </row>
    <row r="46" spans="1:8" ht="15.75">
      <c r="A46" s="152"/>
      <c r="B46" s="18"/>
      <c r="C46" s="19"/>
      <c r="D46" s="4" t="s">
        <v>60</v>
      </c>
      <c r="E46" s="152"/>
      <c r="F46" s="152"/>
      <c r="G46" s="152"/>
      <c r="H46" s="4"/>
    </row>
    <row r="47" spans="1:8" ht="15.75">
      <c r="A47" s="152"/>
      <c r="B47" s="18"/>
      <c r="C47" s="39"/>
      <c r="D47" s="36" t="s">
        <v>61</v>
      </c>
      <c r="E47" s="152"/>
      <c r="F47" s="152"/>
      <c r="G47" s="152"/>
      <c r="H47" s="4"/>
    </row>
    <row r="48" spans="1:8" ht="15.75">
      <c r="A48" s="152"/>
      <c r="B48" s="18"/>
      <c r="C48" s="19"/>
      <c r="D48" s="36" t="s">
        <v>62</v>
      </c>
      <c r="E48" s="152"/>
      <c r="F48" s="152"/>
      <c r="G48" s="152"/>
      <c r="H48" s="4"/>
    </row>
    <row r="49" spans="1:8" ht="15.75">
      <c r="A49" s="152"/>
      <c r="B49" s="18"/>
      <c r="C49" s="19"/>
      <c r="D49" s="37" t="s">
        <v>63</v>
      </c>
      <c r="E49" s="153"/>
      <c r="F49" s="153"/>
      <c r="G49" s="153"/>
      <c r="H49" s="4"/>
    </row>
    <row r="50" spans="1:8" ht="16.5" thickBot="1">
      <c r="A50" s="144"/>
      <c r="B50" s="28"/>
      <c r="C50" s="29"/>
      <c r="D50" s="35" t="s">
        <v>25</v>
      </c>
      <c r="E50" s="155">
        <f>(E39+F39+G39+E42+F42+G42+E45+F45+G45)/3/C45</f>
        <v>0.4899425287356322</v>
      </c>
      <c r="F50" s="156"/>
      <c r="G50" s="157"/>
      <c r="H50" s="27"/>
    </row>
    <row r="51" spans="1:8" ht="15.75">
      <c r="A51" s="154">
        <v>5</v>
      </c>
      <c r="B51" s="168">
        <v>594</v>
      </c>
      <c r="C51" s="169"/>
      <c r="D51" s="26" t="s">
        <v>71</v>
      </c>
      <c r="E51" s="152">
        <v>37</v>
      </c>
      <c r="F51" s="152">
        <v>77</v>
      </c>
      <c r="G51" s="152">
        <v>39</v>
      </c>
      <c r="H51" s="4"/>
    </row>
    <row r="52" spans="1:8" ht="15.75">
      <c r="A52" s="152"/>
      <c r="B52" s="129" t="s">
        <v>40</v>
      </c>
      <c r="C52" s="177"/>
      <c r="D52" s="5" t="s">
        <v>67</v>
      </c>
      <c r="E52" s="153"/>
      <c r="F52" s="153"/>
      <c r="G52" s="153"/>
      <c r="H52" s="4"/>
    </row>
    <row r="53" spans="1:8" ht="15.75">
      <c r="A53" s="152"/>
      <c r="B53" s="129" t="s">
        <v>30</v>
      </c>
      <c r="C53" s="177"/>
      <c r="D53" s="7" t="s">
        <v>72</v>
      </c>
      <c r="E53" s="32">
        <v>16</v>
      </c>
      <c r="F53" s="32">
        <v>6</v>
      </c>
      <c r="G53" s="32">
        <v>9</v>
      </c>
      <c r="H53" s="17" t="s">
        <v>43</v>
      </c>
    </row>
    <row r="54" spans="1:8" ht="15.75">
      <c r="A54" s="152"/>
      <c r="B54" s="129" t="s">
        <v>42</v>
      </c>
      <c r="C54" s="177"/>
      <c r="D54" s="50" t="s">
        <v>73</v>
      </c>
      <c r="E54" s="151">
        <v>32</v>
      </c>
      <c r="F54" s="151">
        <v>19</v>
      </c>
      <c r="G54" s="151">
        <v>65</v>
      </c>
      <c r="H54" s="17" t="s">
        <v>726</v>
      </c>
    </row>
    <row r="55" spans="1:8" ht="15.75">
      <c r="A55" s="152"/>
      <c r="B55" s="38" t="s">
        <v>4</v>
      </c>
      <c r="C55" s="21">
        <v>232</v>
      </c>
      <c r="D55" s="18" t="s">
        <v>68</v>
      </c>
      <c r="E55" s="152"/>
      <c r="F55" s="152"/>
      <c r="G55" s="152"/>
      <c r="H55" s="17" t="s">
        <v>725</v>
      </c>
    </row>
    <row r="56" spans="1:8" ht="15.75">
      <c r="A56" s="152"/>
      <c r="B56" s="18"/>
      <c r="C56" s="19"/>
      <c r="D56" s="13" t="s">
        <v>69</v>
      </c>
      <c r="E56" s="153"/>
      <c r="F56" s="153"/>
      <c r="G56" s="153"/>
      <c r="H56" s="4"/>
    </row>
    <row r="57" spans="1:8" ht="16.5" thickBot="1">
      <c r="A57" s="144"/>
      <c r="B57" s="28"/>
      <c r="C57" s="29"/>
      <c r="D57" s="35" t="s">
        <v>25</v>
      </c>
      <c r="E57" s="155">
        <f>(E51+F51+G51+E53+F53+G53+E54+F54+G54)/3/C63</f>
        <v>0.43103448275862066</v>
      </c>
      <c r="F57" s="156"/>
      <c r="G57" s="157"/>
      <c r="H57" s="27"/>
    </row>
    <row r="58" spans="1:8" ht="15.75">
      <c r="A58" s="154">
        <v>6</v>
      </c>
      <c r="B58" s="168">
        <v>595</v>
      </c>
      <c r="C58" s="169"/>
      <c r="D58" s="26" t="s">
        <v>77</v>
      </c>
      <c r="E58" s="152">
        <v>41</v>
      </c>
      <c r="F58" s="152">
        <v>39</v>
      </c>
      <c r="G58" s="127">
        <v>60</v>
      </c>
      <c r="H58" s="4"/>
    </row>
    <row r="59" spans="1:8" ht="15.75">
      <c r="A59" s="152"/>
      <c r="B59" s="166" t="s">
        <v>40</v>
      </c>
      <c r="C59" s="167"/>
      <c r="D59" s="37" t="s">
        <v>74</v>
      </c>
      <c r="E59" s="153"/>
      <c r="F59" s="153"/>
      <c r="G59" s="128"/>
      <c r="H59" s="4"/>
    </row>
    <row r="60" spans="1:8" ht="15.75">
      <c r="A60" s="152"/>
      <c r="B60" s="166" t="s">
        <v>41</v>
      </c>
      <c r="C60" s="167"/>
      <c r="D60" s="52" t="s">
        <v>78</v>
      </c>
      <c r="E60" s="32">
        <v>37</v>
      </c>
      <c r="F60" s="32">
        <v>47</v>
      </c>
      <c r="G60" s="105">
        <v>26</v>
      </c>
      <c r="H60" s="17" t="s">
        <v>727</v>
      </c>
    </row>
    <row r="61" spans="1:8" ht="15.75">
      <c r="A61" s="152"/>
      <c r="B61" s="166" t="s">
        <v>42</v>
      </c>
      <c r="C61" s="167"/>
      <c r="D61" s="53" t="s">
        <v>79</v>
      </c>
      <c r="E61" s="151">
        <v>10</v>
      </c>
      <c r="F61" s="151">
        <v>49</v>
      </c>
      <c r="G61" s="181">
        <v>39</v>
      </c>
      <c r="H61" s="17" t="s">
        <v>724</v>
      </c>
    </row>
    <row r="62" spans="1:8" ht="15.75">
      <c r="A62" s="152"/>
      <c r="B62" s="18"/>
      <c r="C62" s="19"/>
      <c r="D62" s="36" t="s">
        <v>75</v>
      </c>
      <c r="E62" s="152"/>
      <c r="F62" s="152"/>
      <c r="G62" s="127"/>
      <c r="H62" s="17" t="s">
        <v>66</v>
      </c>
    </row>
    <row r="63" spans="1:8" ht="15.75">
      <c r="A63" s="152"/>
      <c r="B63" s="38" t="s">
        <v>4</v>
      </c>
      <c r="C63" s="21">
        <v>232</v>
      </c>
      <c r="D63" s="37" t="s">
        <v>76</v>
      </c>
      <c r="E63" s="153"/>
      <c r="F63" s="153"/>
      <c r="G63" s="128"/>
      <c r="H63" s="4"/>
    </row>
    <row r="64" spans="1:8" ht="16.5" thickBot="1">
      <c r="A64" s="144"/>
      <c r="B64" s="28"/>
      <c r="C64" s="29"/>
      <c r="D64" s="35" t="s">
        <v>25</v>
      </c>
      <c r="E64" s="155">
        <f>(E58+F58+G58+E60+F60+G60+E61+F61+G61)/3/C63</f>
        <v>0.5</v>
      </c>
      <c r="F64" s="156"/>
      <c r="G64" s="157"/>
      <c r="H64" s="27"/>
    </row>
    <row r="65" spans="1:8" ht="15.75">
      <c r="A65" s="154">
        <v>7</v>
      </c>
      <c r="B65" s="174">
        <v>596</v>
      </c>
      <c r="C65" s="174"/>
      <c r="D65" s="26" t="s">
        <v>90</v>
      </c>
      <c r="E65" s="152">
        <v>55</v>
      </c>
      <c r="F65" s="152">
        <v>48</v>
      </c>
      <c r="G65" s="152">
        <v>39</v>
      </c>
      <c r="H65" s="11"/>
    </row>
    <row r="66" spans="1:8" ht="15.75">
      <c r="A66" s="152"/>
      <c r="B66" s="126" t="s">
        <v>29</v>
      </c>
      <c r="C66" s="126"/>
      <c r="D66" s="4" t="s">
        <v>82</v>
      </c>
      <c r="E66" s="152"/>
      <c r="F66" s="152"/>
      <c r="G66" s="152"/>
      <c r="H66" s="11"/>
    </row>
    <row r="67" spans="1:8" ht="15.75">
      <c r="A67" s="152"/>
      <c r="B67" s="126" t="s">
        <v>30</v>
      </c>
      <c r="C67" s="126"/>
      <c r="D67" s="4" t="s">
        <v>83</v>
      </c>
      <c r="E67" s="152"/>
      <c r="F67" s="152"/>
      <c r="G67" s="152"/>
      <c r="H67" s="11"/>
    </row>
    <row r="68" spans="1:8" ht="15.75">
      <c r="A68" s="152"/>
      <c r="B68" s="126" t="s">
        <v>42</v>
      </c>
      <c r="C68" s="126"/>
      <c r="D68" s="5" t="s">
        <v>84</v>
      </c>
      <c r="E68" s="153"/>
      <c r="F68" s="153"/>
      <c r="G68" s="153"/>
      <c r="H68" s="11"/>
    </row>
    <row r="69" spans="1:7" ht="15.75">
      <c r="A69" s="152"/>
      <c r="D69" s="8" t="s">
        <v>91</v>
      </c>
      <c r="E69" s="151">
        <v>47</v>
      </c>
      <c r="F69" s="151">
        <v>39</v>
      </c>
      <c r="G69" s="151">
        <v>68</v>
      </c>
    </row>
    <row r="70" spans="1:8" ht="15.75">
      <c r="A70" s="152"/>
      <c r="B70" s="22" t="s">
        <v>4</v>
      </c>
      <c r="C70" s="23">
        <v>363</v>
      </c>
      <c r="D70" s="5" t="s">
        <v>85</v>
      </c>
      <c r="E70" s="153"/>
      <c r="F70" s="153"/>
      <c r="G70" s="153"/>
      <c r="H70" s="17" t="s">
        <v>728</v>
      </c>
    </row>
    <row r="71" spans="1:8" ht="15.75">
      <c r="A71" s="152"/>
      <c r="D71" s="8" t="s">
        <v>92</v>
      </c>
      <c r="E71" s="151">
        <v>83</v>
      </c>
      <c r="F71" s="151">
        <v>88</v>
      </c>
      <c r="G71" s="151">
        <v>170</v>
      </c>
      <c r="H71" s="17" t="s">
        <v>724</v>
      </c>
    </row>
    <row r="72" spans="1:8" ht="15.75">
      <c r="A72" s="152"/>
      <c r="D72" s="4" t="s">
        <v>86</v>
      </c>
      <c r="E72" s="152"/>
      <c r="F72" s="152"/>
      <c r="G72" s="152"/>
      <c r="H72" s="17" t="s">
        <v>729</v>
      </c>
    </row>
    <row r="73" spans="1:8" ht="15.75">
      <c r="A73" s="152"/>
      <c r="D73" s="4" t="s">
        <v>87</v>
      </c>
      <c r="E73" s="152"/>
      <c r="F73" s="152"/>
      <c r="G73" s="152"/>
      <c r="H73" s="11"/>
    </row>
    <row r="74" spans="1:8" ht="15.75">
      <c r="A74" s="152"/>
      <c r="D74" s="4" t="s">
        <v>88</v>
      </c>
      <c r="E74" s="152"/>
      <c r="F74" s="152"/>
      <c r="G74" s="152"/>
      <c r="H74" s="11"/>
    </row>
    <row r="75" spans="1:8" ht="15.75">
      <c r="A75" s="152"/>
      <c r="D75" s="5" t="s">
        <v>89</v>
      </c>
      <c r="E75" s="153"/>
      <c r="F75" s="153"/>
      <c r="G75" s="153"/>
      <c r="H75" s="11"/>
    </row>
    <row r="76" spans="1:7" ht="15.75">
      <c r="A76" s="152"/>
      <c r="D76" s="7" t="s">
        <v>747</v>
      </c>
      <c r="E76" s="32">
        <v>39</v>
      </c>
      <c r="F76" s="32">
        <v>21</v>
      </c>
      <c r="G76" s="104">
        <v>28</v>
      </c>
    </row>
    <row r="77" spans="1:7" ht="15.75">
      <c r="A77" s="152"/>
      <c r="D77" s="7" t="s">
        <v>748</v>
      </c>
      <c r="E77" s="32">
        <v>25</v>
      </c>
      <c r="F77" s="32">
        <v>25</v>
      </c>
      <c r="G77" s="104">
        <v>26</v>
      </c>
    </row>
    <row r="78" spans="1:7" ht="15.75">
      <c r="A78" s="152"/>
      <c r="D78" s="26" t="s">
        <v>749</v>
      </c>
      <c r="E78" s="16">
        <v>13</v>
      </c>
      <c r="F78" s="16">
        <v>37</v>
      </c>
      <c r="G78" s="89">
        <v>34</v>
      </c>
    </row>
    <row r="79" spans="1:8" ht="16.5" thickBot="1">
      <c r="A79" s="144"/>
      <c r="B79" s="51"/>
      <c r="C79" s="51"/>
      <c r="D79" s="35" t="s">
        <v>25</v>
      </c>
      <c r="E79" s="155">
        <f>(E65+F65+G65+E69+F69+G69+E71+F71+G71+E76+F76+G76+E77+F77+G77+E78+F78+G78)/3/C70</f>
        <v>0.8126721763085399</v>
      </c>
      <c r="F79" s="156"/>
      <c r="G79" s="157"/>
      <c r="H79" s="47"/>
    </row>
    <row r="80" spans="1:8" ht="15.75">
      <c r="A80" s="154">
        <v>8</v>
      </c>
      <c r="B80" s="168">
        <v>597</v>
      </c>
      <c r="C80" s="169"/>
      <c r="D80" s="26" t="s">
        <v>98</v>
      </c>
      <c r="E80" s="152">
        <v>22</v>
      </c>
      <c r="F80" s="152">
        <v>70</v>
      </c>
      <c r="G80" s="152">
        <v>45</v>
      </c>
      <c r="H80" s="4"/>
    </row>
    <row r="81" spans="1:8" ht="15.75">
      <c r="A81" s="152"/>
      <c r="B81" s="166" t="s">
        <v>29</v>
      </c>
      <c r="C81" s="167"/>
      <c r="D81" s="5" t="s">
        <v>93</v>
      </c>
      <c r="E81" s="153"/>
      <c r="F81" s="153"/>
      <c r="G81" s="153"/>
      <c r="H81" s="17" t="s">
        <v>730</v>
      </c>
    </row>
    <row r="82" spans="1:8" ht="15.75">
      <c r="A82" s="152"/>
      <c r="B82" s="166" t="s">
        <v>30</v>
      </c>
      <c r="C82" s="167"/>
      <c r="D82" s="7" t="s">
        <v>99</v>
      </c>
      <c r="E82" s="32">
        <v>14</v>
      </c>
      <c r="F82" s="32">
        <v>14</v>
      </c>
      <c r="G82" s="32">
        <v>11</v>
      </c>
      <c r="H82" s="17" t="s">
        <v>719</v>
      </c>
    </row>
    <row r="83" spans="1:8" ht="15.75">
      <c r="A83" s="152"/>
      <c r="B83" s="166" t="s">
        <v>42</v>
      </c>
      <c r="C83" s="167"/>
      <c r="D83" s="8" t="s">
        <v>100</v>
      </c>
      <c r="E83" s="151">
        <v>57</v>
      </c>
      <c r="F83" s="151">
        <v>40</v>
      </c>
      <c r="G83" s="151">
        <v>34</v>
      </c>
      <c r="H83" s="17" t="s">
        <v>81</v>
      </c>
    </row>
    <row r="84" spans="1:8" ht="15.75">
      <c r="A84" s="152"/>
      <c r="B84" s="38" t="s">
        <v>4</v>
      </c>
      <c r="C84" s="21">
        <v>363</v>
      </c>
      <c r="D84" s="5" t="s">
        <v>94</v>
      </c>
      <c r="E84" s="153"/>
      <c r="F84" s="153"/>
      <c r="G84" s="153"/>
      <c r="H84" s="4"/>
    </row>
    <row r="85" spans="1:8" ht="16.5" thickBot="1">
      <c r="A85" s="144"/>
      <c r="B85" s="28"/>
      <c r="C85" s="29"/>
      <c r="D85" s="35" t="s">
        <v>25</v>
      </c>
      <c r="E85" s="155">
        <f>(E80+F80+G80+E82+F82+G82+E83+F83+G83)/3/C84</f>
        <v>0.28191000918273645</v>
      </c>
      <c r="F85" s="156"/>
      <c r="G85" s="157"/>
      <c r="H85" s="27"/>
    </row>
    <row r="86" spans="1:8" ht="15.75">
      <c r="A86" s="154">
        <v>9</v>
      </c>
      <c r="B86" s="168">
        <v>598</v>
      </c>
      <c r="C86" s="169"/>
      <c r="D86" s="58" t="s">
        <v>101</v>
      </c>
      <c r="E86" s="152">
        <v>16</v>
      </c>
      <c r="F86" s="152">
        <v>4</v>
      </c>
      <c r="G86" s="152">
        <v>31</v>
      </c>
      <c r="H86" s="17"/>
    </row>
    <row r="87" spans="1:8" ht="15.75">
      <c r="A87" s="152"/>
      <c r="B87" s="166" t="s">
        <v>40</v>
      </c>
      <c r="C87" s="167"/>
      <c r="D87" s="12" t="s">
        <v>95</v>
      </c>
      <c r="E87" s="153"/>
      <c r="F87" s="153"/>
      <c r="G87" s="153"/>
      <c r="H87" s="17"/>
    </row>
    <row r="88" spans="1:8" ht="15.75">
      <c r="A88" s="152"/>
      <c r="B88" s="166" t="s">
        <v>30</v>
      </c>
      <c r="C88" s="167"/>
      <c r="D88" s="57" t="s">
        <v>102</v>
      </c>
      <c r="E88" s="32">
        <v>23</v>
      </c>
      <c r="F88" s="32">
        <v>22</v>
      </c>
      <c r="G88" s="32">
        <v>40</v>
      </c>
      <c r="H88" s="17" t="s">
        <v>731</v>
      </c>
    </row>
    <row r="89" spans="1:8" ht="15.75">
      <c r="A89" s="152"/>
      <c r="B89" s="166" t="s">
        <v>42</v>
      </c>
      <c r="C89" s="167"/>
      <c r="D89" s="56" t="s">
        <v>103</v>
      </c>
      <c r="E89" s="151">
        <v>22</v>
      </c>
      <c r="F89" s="151">
        <v>32</v>
      </c>
      <c r="G89" s="151">
        <v>40</v>
      </c>
      <c r="H89" s="17" t="s">
        <v>732</v>
      </c>
    </row>
    <row r="90" spans="1:8" ht="15.75">
      <c r="A90" s="152"/>
      <c r="B90" s="18"/>
      <c r="C90" s="19"/>
      <c r="D90" s="12" t="s">
        <v>96</v>
      </c>
      <c r="E90" s="153"/>
      <c r="F90" s="153"/>
      <c r="G90" s="153"/>
      <c r="H90" s="17" t="s">
        <v>734</v>
      </c>
    </row>
    <row r="91" spans="1:8" ht="15.75">
      <c r="A91" s="152"/>
      <c r="B91" s="38" t="s">
        <v>4</v>
      </c>
      <c r="C91" s="21">
        <v>232</v>
      </c>
      <c r="D91" s="56" t="s">
        <v>104</v>
      </c>
      <c r="E91" s="151">
        <v>37</v>
      </c>
      <c r="F91" s="151">
        <v>26</v>
      </c>
      <c r="G91" s="151">
        <v>30</v>
      </c>
      <c r="H91" s="17"/>
    </row>
    <row r="92" spans="1:8" ht="15.75">
      <c r="A92" s="152"/>
      <c r="B92" s="18"/>
      <c r="C92" s="19"/>
      <c r="D92" s="12" t="s">
        <v>97</v>
      </c>
      <c r="E92" s="153"/>
      <c r="F92" s="153"/>
      <c r="G92" s="153"/>
      <c r="H92" s="17"/>
    </row>
    <row r="93" spans="1:8" ht="16.5" thickBot="1">
      <c r="A93" s="144"/>
      <c r="B93" s="28"/>
      <c r="C93" s="29"/>
      <c r="D93" s="35" t="s">
        <v>25</v>
      </c>
      <c r="E93" s="155">
        <f>(E86+F86+G86+E88+F88+G88+E89+F89+G89+E91+F91+G91)/3/C91</f>
        <v>0.464080459770115</v>
      </c>
      <c r="F93" s="156"/>
      <c r="G93" s="157"/>
      <c r="H93" s="48"/>
    </row>
    <row r="94" spans="1:8" ht="15.75">
      <c r="A94" s="154">
        <v>10</v>
      </c>
      <c r="B94" s="168">
        <v>599</v>
      </c>
      <c r="C94" s="169"/>
      <c r="D94" s="60" t="s">
        <v>117</v>
      </c>
      <c r="E94" s="106">
        <v>0</v>
      </c>
      <c r="F94" s="106">
        <v>16</v>
      </c>
      <c r="G94" s="107">
        <v>8</v>
      </c>
      <c r="H94" s="4"/>
    </row>
    <row r="95" spans="1:8" ht="15.75">
      <c r="A95" s="152"/>
      <c r="B95" s="166" t="s">
        <v>105</v>
      </c>
      <c r="C95" s="167"/>
      <c r="D95" s="7" t="s">
        <v>118</v>
      </c>
      <c r="E95" s="32">
        <v>0</v>
      </c>
      <c r="F95" s="32">
        <v>0</v>
      </c>
      <c r="G95" s="104">
        <v>0</v>
      </c>
      <c r="H95" s="17" t="s">
        <v>735</v>
      </c>
    </row>
    <row r="96" spans="1:8" ht="15.75">
      <c r="A96" s="152"/>
      <c r="B96" s="166" t="s">
        <v>52</v>
      </c>
      <c r="C96" s="167"/>
      <c r="D96" s="7" t="s">
        <v>119</v>
      </c>
      <c r="E96" s="32">
        <v>0</v>
      </c>
      <c r="F96" s="32">
        <v>2</v>
      </c>
      <c r="G96" s="104">
        <v>0</v>
      </c>
      <c r="H96" s="17" t="s">
        <v>736</v>
      </c>
    </row>
    <row r="97" spans="1:8" ht="15.75">
      <c r="A97" s="152"/>
      <c r="B97" s="129" t="s">
        <v>106</v>
      </c>
      <c r="C97" s="177"/>
      <c r="D97" s="7" t="s">
        <v>120</v>
      </c>
      <c r="E97" s="32">
        <v>6</v>
      </c>
      <c r="F97" s="32">
        <v>3</v>
      </c>
      <c r="G97" s="104">
        <v>3</v>
      </c>
      <c r="H97" s="17" t="s">
        <v>737</v>
      </c>
    </row>
    <row r="98" spans="1:8" ht="15.75">
      <c r="A98" s="152"/>
      <c r="B98" s="38" t="s">
        <v>4</v>
      </c>
      <c r="C98" s="21">
        <v>464</v>
      </c>
      <c r="D98" s="7" t="s">
        <v>121</v>
      </c>
      <c r="E98" s="32">
        <v>28</v>
      </c>
      <c r="F98" s="32">
        <v>24</v>
      </c>
      <c r="G98" s="104">
        <v>0</v>
      </c>
      <c r="H98" s="4"/>
    </row>
    <row r="99" spans="1:8" ht="16.5" thickBot="1">
      <c r="A99" s="144"/>
      <c r="B99" s="28"/>
      <c r="C99" s="29"/>
      <c r="D99" s="35" t="s">
        <v>25</v>
      </c>
      <c r="E99" s="155">
        <f>(E94+F94+G94+E95+F95+G95+E96+F96+G96+E97+F97+G97+E98+F98+G98)/3/C98</f>
        <v>0.06465517241379311</v>
      </c>
      <c r="F99" s="156"/>
      <c r="G99" s="157"/>
      <c r="H99" s="27"/>
    </row>
    <row r="100" spans="1:8" ht="15.75">
      <c r="A100" s="154">
        <v>11</v>
      </c>
      <c r="B100" s="168">
        <v>600</v>
      </c>
      <c r="C100" s="169"/>
      <c r="D100" s="26" t="s">
        <v>122</v>
      </c>
      <c r="E100" s="152">
        <v>54</v>
      </c>
      <c r="F100" s="152">
        <v>51</v>
      </c>
      <c r="G100" s="152">
        <v>53</v>
      </c>
      <c r="H100" s="4"/>
    </row>
    <row r="101" spans="1:8" ht="15.75">
      <c r="A101" s="152"/>
      <c r="B101" s="166" t="s">
        <v>29</v>
      </c>
      <c r="C101" s="167"/>
      <c r="D101" s="4" t="s">
        <v>107</v>
      </c>
      <c r="E101" s="152"/>
      <c r="F101" s="152"/>
      <c r="G101" s="152"/>
      <c r="H101" s="4"/>
    </row>
    <row r="102" spans="1:8" ht="15.75">
      <c r="A102" s="152"/>
      <c r="B102" s="166" t="s">
        <v>41</v>
      </c>
      <c r="C102" s="167"/>
      <c r="D102" s="4" t="s">
        <v>108</v>
      </c>
      <c r="E102" s="152"/>
      <c r="F102" s="152"/>
      <c r="G102" s="152"/>
      <c r="H102" s="4"/>
    </row>
    <row r="103" spans="1:8" ht="15.75">
      <c r="A103" s="152"/>
      <c r="B103" s="166" t="s">
        <v>42</v>
      </c>
      <c r="C103" s="167"/>
      <c r="D103" s="5" t="s">
        <v>109</v>
      </c>
      <c r="E103" s="153"/>
      <c r="F103" s="153"/>
      <c r="G103" s="153"/>
      <c r="H103" s="4"/>
    </row>
    <row r="104" spans="1:8" ht="15.75">
      <c r="A104" s="152"/>
      <c r="D104" s="8" t="s">
        <v>123</v>
      </c>
      <c r="E104" s="151">
        <v>11</v>
      </c>
      <c r="F104" s="151">
        <v>21</v>
      </c>
      <c r="G104" s="151">
        <v>13</v>
      </c>
      <c r="H104" s="4"/>
    </row>
    <row r="105" spans="1:8" ht="15.75">
      <c r="A105" s="152"/>
      <c r="B105" s="22" t="s">
        <v>4</v>
      </c>
      <c r="C105" s="23">
        <v>363</v>
      </c>
      <c r="D105" s="5" t="s">
        <v>112</v>
      </c>
      <c r="E105" s="153"/>
      <c r="F105" s="153"/>
      <c r="G105" s="153"/>
      <c r="H105" s="17" t="s">
        <v>64</v>
      </c>
    </row>
    <row r="106" spans="1:8" ht="15.75">
      <c r="A106" s="152"/>
      <c r="D106" s="8" t="s">
        <v>124</v>
      </c>
      <c r="E106" s="151">
        <v>28</v>
      </c>
      <c r="F106" s="151">
        <v>24</v>
      </c>
      <c r="G106" s="151">
        <v>26</v>
      </c>
      <c r="H106" s="17" t="s">
        <v>738</v>
      </c>
    </row>
    <row r="107" spans="1:8" ht="15.75">
      <c r="A107" s="152"/>
      <c r="D107" s="4" t="s">
        <v>110</v>
      </c>
      <c r="E107" s="152"/>
      <c r="F107" s="152"/>
      <c r="G107" s="152"/>
      <c r="H107" s="17" t="s">
        <v>739</v>
      </c>
    </row>
    <row r="108" spans="1:8" ht="15.75">
      <c r="A108" s="152"/>
      <c r="D108" s="4" t="s">
        <v>107</v>
      </c>
      <c r="E108" s="152"/>
      <c r="F108" s="152"/>
      <c r="G108" s="152"/>
      <c r="H108" s="4"/>
    </row>
    <row r="109" spans="1:8" ht="15.75">
      <c r="A109" s="152"/>
      <c r="D109" s="5" t="s">
        <v>111</v>
      </c>
      <c r="E109" s="153"/>
      <c r="F109" s="153"/>
      <c r="G109" s="153"/>
      <c r="H109" s="4"/>
    </row>
    <row r="110" spans="1:8" ht="15.75">
      <c r="A110" s="152"/>
      <c r="D110" s="8" t="s">
        <v>125</v>
      </c>
      <c r="E110" s="151">
        <v>27</v>
      </c>
      <c r="F110" s="151">
        <v>20</v>
      </c>
      <c r="G110" s="151">
        <v>26</v>
      </c>
      <c r="H110" s="4"/>
    </row>
    <row r="111" spans="1:8" ht="15.75">
      <c r="A111" s="152"/>
      <c r="D111" s="4" t="s">
        <v>113</v>
      </c>
      <c r="E111" s="152"/>
      <c r="F111" s="152"/>
      <c r="G111" s="152"/>
      <c r="H111" s="4"/>
    </row>
    <row r="112" spans="1:8" ht="15.75">
      <c r="A112" s="152"/>
      <c r="D112" s="4" t="s">
        <v>114</v>
      </c>
      <c r="E112" s="152"/>
      <c r="F112" s="152"/>
      <c r="G112" s="152"/>
      <c r="H112" s="4"/>
    </row>
    <row r="113" spans="1:8" ht="15.75">
      <c r="A113" s="152"/>
      <c r="D113" s="4" t="s">
        <v>115</v>
      </c>
      <c r="E113" s="152"/>
      <c r="F113" s="152"/>
      <c r="G113" s="152"/>
      <c r="H113" s="4"/>
    </row>
    <row r="114" spans="1:8" ht="15.75">
      <c r="A114" s="152"/>
      <c r="D114" s="5" t="s">
        <v>116</v>
      </c>
      <c r="E114" s="153"/>
      <c r="F114" s="153"/>
      <c r="G114" s="153"/>
      <c r="H114" s="4"/>
    </row>
    <row r="115" spans="1:8" ht="16.5" thickBot="1">
      <c r="A115" s="144"/>
      <c r="B115" s="51"/>
      <c r="C115" s="51"/>
      <c r="D115" s="35" t="s">
        <v>25</v>
      </c>
      <c r="E115" s="155">
        <f>(E100+F100+G100+E104+F104+G104+E106+F106+G106+E110+F110+G110)/3/C105</f>
        <v>0.325068870523416</v>
      </c>
      <c r="F115" s="156"/>
      <c r="G115" s="157"/>
      <c r="H115" s="27"/>
    </row>
    <row r="116" spans="1:8" ht="15.75">
      <c r="A116" s="154">
        <v>12</v>
      </c>
      <c r="B116" s="168">
        <v>601</v>
      </c>
      <c r="C116" s="169"/>
      <c r="D116" s="25" t="s">
        <v>133</v>
      </c>
      <c r="E116" s="16">
        <v>0</v>
      </c>
      <c r="F116" s="16">
        <v>0</v>
      </c>
      <c r="G116" s="16">
        <v>0</v>
      </c>
      <c r="H116" s="4"/>
    </row>
    <row r="117" spans="1:8" ht="15.75">
      <c r="A117" s="152"/>
      <c r="B117" s="166" t="s">
        <v>51</v>
      </c>
      <c r="C117" s="167"/>
      <c r="D117" s="7" t="s">
        <v>132</v>
      </c>
      <c r="E117" s="32">
        <v>2</v>
      </c>
      <c r="F117" s="32">
        <v>11</v>
      </c>
      <c r="G117" s="32">
        <v>12</v>
      </c>
      <c r="H117" s="4"/>
    </row>
    <row r="118" spans="1:8" ht="15.75">
      <c r="A118" s="152"/>
      <c r="B118" s="166" t="s">
        <v>52</v>
      </c>
      <c r="C118" s="167"/>
      <c r="D118" s="7" t="s">
        <v>131</v>
      </c>
      <c r="E118" s="32">
        <v>18</v>
      </c>
      <c r="F118" s="32">
        <v>16</v>
      </c>
      <c r="G118" s="32">
        <v>32</v>
      </c>
      <c r="H118" s="4"/>
    </row>
    <row r="119" spans="1:8" ht="15.75">
      <c r="A119" s="152"/>
      <c r="B119" s="166" t="s">
        <v>106</v>
      </c>
      <c r="C119" s="167"/>
      <c r="D119" s="7" t="s">
        <v>130</v>
      </c>
      <c r="E119" s="32">
        <v>9</v>
      </c>
      <c r="F119" s="32">
        <v>10</v>
      </c>
      <c r="G119" s="32">
        <v>15</v>
      </c>
      <c r="H119" s="17" t="s">
        <v>740</v>
      </c>
    </row>
    <row r="120" spans="1:8" ht="15.75">
      <c r="A120" s="152"/>
      <c r="B120" s="18"/>
      <c r="C120" s="19"/>
      <c r="D120" s="8" t="s">
        <v>129</v>
      </c>
      <c r="E120" s="15">
        <v>10</v>
      </c>
      <c r="F120" s="15">
        <v>6</v>
      </c>
      <c r="G120" s="15">
        <v>14</v>
      </c>
      <c r="H120" s="17" t="s">
        <v>732</v>
      </c>
    </row>
    <row r="121" spans="1:8" ht="15.75">
      <c r="A121" s="152"/>
      <c r="B121" s="38" t="s">
        <v>4</v>
      </c>
      <c r="C121" s="44">
        <v>581</v>
      </c>
      <c r="D121" s="50" t="s">
        <v>128</v>
      </c>
      <c r="E121" s="151">
        <v>30</v>
      </c>
      <c r="F121" s="151">
        <v>61</v>
      </c>
      <c r="G121" s="151">
        <v>32</v>
      </c>
      <c r="H121" s="43" t="s">
        <v>741</v>
      </c>
    </row>
    <row r="122" spans="1:8" ht="15.75">
      <c r="A122" s="152"/>
      <c r="B122" s="18"/>
      <c r="C122" s="55"/>
      <c r="D122" s="13" t="s">
        <v>126</v>
      </c>
      <c r="E122" s="153"/>
      <c r="F122" s="153"/>
      <c r="G122" s="153"/>
      <c r="H122" s="19"/>
    </row>
    <row r="123" spans="1:8" ht="15.75">
      <c r="A123" s="152"/>
      <c r="B123" s="18"/>
      <c r="C123" s="19"/>
      <c r="D123" s="25" t="s">
        <v>127</v>
      </c>
      <c r="E123" s="16">
        <v>0</v>
      </c>
      <c r="F123" s="16">
        <v>0</v>
      </c>
      <c r="G123" s="16">
        <v>16</v>
      </c>
      <c r="H123" s="4"/>
    </row>
    <row r="124" spans="1:8" ht="16.5" thickBot="1">
      <c r="A124" s="144"/>
      <c r="B124" s="28"/>
      <c r="C124" s="29"/>
      <c r="D124" s="35" t="s">
        <v>25</v>
      </c>
      <c r="E124" s="155">
        <f>(E116+F116+G116+E117+F117+G117+E118+F118+G118+E119+F119+G119+E120+F120+G120+E121+F121+G121+E123+F123+G123)/3/C121</f>
        <v>0.1686746987951807</v>
      </c>
      <c r="F124" s="156"/>
      <c r="G124" s="157"/>
      <c r="H124" s="27"/>
    </row>
    <row r="125" spans="1:8" ht="15.75">
      <c r="A125" s="152">
        <v>13</v>
      </c>
      <c r="B125" s="178">
        <v>602</v>
      </c>
      <c r="C125" s="175"/>
      <c r="D125" s="5" t="s">
        <v>135</v>
      </c>
      <c r="E125" s="16">
        <v>0</v>
      </c>
      <c r="F125" s="16">
        <v>0</v>
      </c>
      <c r="G125" s="100">
        <v>0</v>
      </c>
      <c r="H125" s="4"/>
    </row>
    <row r="126" spans="1:8" ht="15.75">
      <c r="A126" s="152"/>
      <c r="B126" s="166" t="s">
        <v>29</v>
      </c>
      <c r="C126" s="167"/>
      <c r="D126" s="7" t="s">
        <v>136</v>
      </c>
      <c r="E126" s="32">
        <v>32</v>
      </c>
      <c r="F126" s="32">
        <v>33</v>
      </c>
      <c r="G126" s="105">
        <v>33</v>
      </c>
      <c r="H126" s="17" t="s">
        <v>723</v>
      </c>
    </row>
    <row r="127" spans="1:8" ht="15.75">
      <c r="A127" s="152"/>
      <c r="B127" s="166" t="s">
        <v>134</v>
      </c>
      <c r="C127" s="167"/>
      <c r="D127" s="7" t="s">
        <v>137</v>
      </c>
      <c r="E127" s="32">
        <v>39</v>
      </c>
      <c r="F127" s="32">
        <v>49</v>
      </c>
      <c r="G127" s="105">
        <v>48</v>
      </c>
      <c r="H127" s="17" t="s">
        <v>742</v>
      </c>
    </row>
    <row r="128" spans="1:8" ht="15.75">
      <c r="A128" s="152"/>
      <c r="B128" s="166" t="s">
        <v>106</v>
      </c>
      <c r="C128" s="167"/>
      <c r="D128" s="7" t="s">
        <v>138</v>
      </c>
      <c r="E128" s="32">
        <v>0</v>
      </c>
      <c r="F128" s="32">
        <v>0</v>
      </c>
      <c r="G128" s="105">
        <v>0</v>
      </c>
      <c r="H128" s="17" t="s">
        <v>743</v>
      </c>
    </row>
    <row r="129" spans="1:8" ht="15.75">
      <c r="A129" s="152"/>
      <c r="B129" s="38" t="s">
        <v>4</v>
      </c>
      <c r="C129" s="21">
        <v>361</v>
      </c>
      <c r="D129" s="7" t="s">
        <v>139</v>
      </c>
      <c r="E129" s="32">
        <v>3.6</v>
      </c>
      <c r="F129" s="32">
        <v>32</v>
      </c>
      <c r="G129" s="105">
        <v>47</v>
      </c>
      <c r="H129" s="4"/>
    </row>
    <row r="130" spans="1:8" ht="16.5" thickBot="1">
      <c r="A130" s="144"/>
      <c r="B130" s="28"/>
      <c r="C130" s="29"/>
      <c r="D130" s="35" t="s">
        <v>25</v>
      </c>
      <c r="E130" s="155">
        <f>(E125+F125+G125+E126+F126+G126+E127+F127+G127+E128+F128+G128+E129+F129+G129)/3/C129</f>
        <v>0.29233610341643584</v>
      </c>
      <c r="F130" s="156"/>
      <c r="G130" s="157"/>
      <c r="H130" s="27"/>
    </row>
    <row r="131" spans="1:8" ht="15.75">
      <c r="A131" s="154">
        <v>14</v>
      </c>
      <c r="B131" s="168">
        <v>603</v>
      </c>
      <c r="C131" s="169"/>
      <c r="D131" s="26" t="s">
        <v>142</v>
      </c>
      <c r="E131" s="16">
        <v>33</v>
      </c>
      <c r="F131" s="16">
        <v>39</v>
      </c>
      <c r="G131" s="16">
        <v>35</v>
      </c>
      <c r="H131" s="4"/>
    </row>
    <row r="132" spans="1:8" ht="15.75">
      <c r="A132" s="152"/>
      <c r="B132" s="166" t="s">
        <v>29</v>
      </c>
      <c r="C132" s="173"/>
      <c r="D132" s="8" t="s">
        <v>143</v>
      </c>
      <c r="E132" s="32">
        <v>9</v>
      </c>
      <c r="F132" s="32">
        <v>17</v>
      </c>
      <c r="G132" s="32">
        <v>4</v>
      </c>
      <c r="H132" s="4"/>
    </row>
    <row r="133" spans="1:8" ht="15.75">
      <c r="A133" s="152"/>
      <c r="B133" s="166" t="s">
        <v>134</v>
      </c>
      <c r="C133" s="173"/>
      <c r="D133" s="5" t="s">
        <v>140</v>
      </c>
      <c r="E133" s="16">
        <v>16</v>
      </c>
      <c r="F133" s="16">
        <v>15</v>
      </c>
      <c r="G133" s="16">
        <v>29</v>
      </c>
      <c r="H133" s="4"/>
    </row>
    <row r="134" spans="1:8" ht="15.75">
      <c r="A134" s="152"/>
      <c r="B134" s="166" t="s">
        <v>106</v>
      </c>
      <c r="C134" s="167"/>
      <c r="D134" s="25" t="s">
        <v>144</v>
      </c>
      <c r="E134" s="32">
        <v>24</v>
      </c>
      <c r="F134" s="32">
        <v>24</v>
      </c>
      <c r="G134" s="32">
        <v>24</v>
      </c>
      <c r="H134" s="17" t="s">
        <v>744</v>
      </c>
    </row>
    <row r="135" spans="1:8" ht="15.75">
      <c r="A135" s="152"/>
      <c r="B135" s="18"/>
      <c r="C135" s="19"/>
      <c r="D135" s="8" t="s">
        <v>145</v>
      </c>
      <c r="E135" s="32">
        <v>0</v>
      </c>
      <c r="F135" s="32">
        <v>0</v>
      </c>
      <c r="G135" s="32">
        <v>1</v>
      </c>
      <c r="H135" s="17" t="s">
        <v>745</v>
      </c>
    </row>
    <row r="136" spans="1:8" ht="15.75">
      <c r="A136" s="152"/>
      <c r="B136" s="38" t="s">
        <v>4</v>
      </c>
      <c r="C136" s="44">
        <v>361</v>
      </c>
      <c r="D136" s="8" t="s">
        <v>146</v>
      </c>
      <c r="E136" s="32">
        <v>31</v>
      </c>
      <c r="F136" s="32">
        <v>25</v>
      </c>
      <c r="G136" s="32">
        <v>24</v>
      </c>
      <c r="H136" s="17" t="s">
        <v>746</v>
      </c>
    </row>
    <row r="137" spans="1:8" ht="15.75">
      <c r="A137" s="152"/>
      <c r="B137" s="38"/>
      <c r="C137" s="44"/>
      <c r="D137" s="5" t="s">
        <v>141</v>
      </c>
      <c r="E137" s="16">
        <v>9</v>
      </c>
      <c r="F137" s="16">
        <v>5</v>
      </c>
      <c r="G137" s="16">
        <v>6</v>
      </c>
      <c r="H137" s="4"/>
    </row>
    <row r="138" spans="1:8" ht="15.75">
      <c r="A138" s="152"/>
      <c r="B138" s="18"/>
      <c r="C138" s="19"/>
      <c r="D138" s="113" t="s">
        <v>147</v>
      </c>
      <c r="E138" s="32">
        <v>2</v>
      </c>
      <c r="F138" s="32">
        <v>1</v>
      </c>
      <c r="G138" s="32">
        <v>4</v>
      </c>
      <c r="H138" s="4"/>
    </row>
    <row r="139" spans="1:8" ht="15.75">
      <c r="A139" s="152"/>
      <c r="B139" s="18"/>
      <c r="C139" s="19"/>
      <c r="D139" s="6" t="s">
        <v>750</v>
      </c>
      <c r="E139" s="14">
        <v>0</v>
      </c>
      <c r="F139" s="15">
        <v>12</v>
      </c>
      <c r="G139" s="15">
        <v>33</v>
      </c>
      <c r="H139" s="4"/>
    </row>
    <row r="140" spans="1:8" ht="16.5" thickBot="1">
      <c r="A140" s="144"/>
      <c r="B140" s="28"/>
      <c r="C140" s="29"/>
      <c r="D140" s="35" t="s">
        <v>25</v>
      </c>
      <c r="E140" s="162">
        <f>(E131+F131+G131+E132+F132+G132+E133+F133+G133+E134+F134+G134+E135+F135+G135+E136+F136+G136+E137+F137+G137+E138+F138+G138+E139+F139+G139)/3/C136</f>
        <v>0.3896583564173592</v>
      </c>
      <c r="F140" s="162"/>
      <c r="G140" s="162"/>
      <c r="H140" s="27"/>
    </row>
    <row r="141" spans="1:8" ht="15.75">
      <c r="A141" s="154">
        <v>15</v>
      </c>
      <c r="B141" s="168">
        <v>604</v>
      </c>
      <c r="C141" s="169"/>
      <c r="D141" s="25" t="s">
        <v>149</v>
      </c>
      <c r="E141" s="16">
        <v>0</v>
      </c>
      <c r="F141" s="16">
        <v>0</v>
      </c>
      <c r="G141" s="16">
        <v>0</v>
      </c>
      <c r="H141" s="4"/>
    </row>
    <row r="142" spans="1:8" ht="15.75">
      <c r="A142" s="152"/>
      <c r="B142" s="166" t="s">
        <v>51</v>
      </c>
      <c r="C142" s="167"/>
      <c r="D142" s="7" t="s">
        <v>148</v>
      </c>
      <c r="E142" s="32">
        <v>55</v>
      </c>
      <c r="F142" s="32">
        <v>57</v>
      </c>
      <c r="G142" s="32">
        <v>69</v>
      </c>
      <c r="H142" s="4"/>
    </row>
    <row r="143" spans="1:8" ht="15.75">
      <c r="A143" s="152"/>
      <c r="B143" s="166" t="s">
        <v>52</v>
      </c>
      <c r="C143" s="167"/>
      <c r="D143" s="7" t="s">
        <v>151</v>
      </c>
      <c r="E143" s="32">
        <v>3</v>
      </c>
      <c r="F143" s="32">
        <v>3</v>
      </c>
      <c r="G143" s="32">
        <v>6</v>
      </c>
      <c r="H143" s="4"/>
    </row>
    <row r="144" spans="1:8" ht="15.75">
      <c r="A144" s="152"/>
      <c r="B144" s="166" t="s">
        <v>106</v>
      </c>
      <c r="C144" s="167"/>
      <c r="D144" s="8" t="s">
        <v>152</v>
      </c>
      <c r="E144" s="32">
        <v>8</v>
      </c>
      <c r="F144" s="32">
        <v>0</v>
      </c>
      <c r="G144" s="32">
        <v>0</v>
      </c>
      <c r="H144" s="17" t="s">
        <v>751</v>
      </c>
    </row>
    <row r="145" spans="1:8" ht="15.75">
      <c r="A145" s="152"/>
      <c r="B145" s="20"/>
      <c r="C145" s="21"/>
      <c r="D145" s="8" t="s">
        <v>153</v>
      </c>
      <c r="E145" s="32">
        <v>68</v>
      </c>
      <c r="F145" s="32">
        <v>42</v>
      </c>
      <c r="G145" s="32">
        <v>35</v>
      </c>
      <c r="H145" s="17" t="s">
        <v>27</v>
      </c>
    </row>
    <row r="146" spans="1:8" ht="15.75">
      <c r="A146" s="152"/>
      <c r="B146" s="38" t="s">
        <v>4</v>
      </c>
      <c r="C146" s="21">
        <v>578</v>
      </c>
      <c r="D146" s="5" t="s">
        <v>150</v>
      </c>
      <c r="E146" s="32"/>
      <c r="F146" s="32"/>
      <c r="G146" s="32"/>
      <c r="H146" s="17" t="s">
        <v>81</v>
      </c>
    </row>
    <row r="147" spans="1:8" ht="15.75">
      <c r="A147" s="152"/>
      <c r="B147" s="20"/>
      <c r="C147" s="21"/>
      <c r="D147" s="7" t="s">
        <v>154</v>
      </c>
      <c r="E147" s="32">
        <v>17</v>
      </c>
      <c r="F147" s="32">
        <v>76</v>
      </c>
      <c r="G147" s="32">
        <v>21</v>
      </c>
      <c r="H147" s="17"/>
    </row>
    <row r="148" spans="1:8" ht="15.75">
      <c r="A148" s="152"/>
      <c r="B148" s="20"/>
      <c r="C148" s="21"/>
      <c r="D148" s="7" t="s">
        <v>155</v>
      </c>
      <c r="E148" s="32">
        <v>0</v>
      </c>
      <c r="F148" s="32">
        <v>0</v>
      </c>
      <c r="G148" s="32">
        <v>0</v>
      </c>
      <c r="H148" s="4"/>
    </row>
    <row r="149" spans="1:8" ht="15.75">
      <c r="A149" s="152"/>
      <c r="B149" s="20"/>
      <c r="C149" s="21"/>
      <c r="D149" s="7" t="s">
        <v>156</v>
      </c>
      <c r="E149" s="32">
        <v>57</v>
      </c>
      <c r="F149" s="32">
        <v>52</v>
      </c>
      <c r="G149" s="32">
        <v>42</v>
      </c>
      <c r="H149" s="4"/>
    </row>
    <row r="150" spans="1:8" ht="16.5" thickBot="1">
      <c r="A150" s="144"/>
      <c r="B150" s="61"/>
      <c r="C150" s="34"/>
      <c r="D150" s="35" t="s">
        <v>25</v>
      </c>
      <c r="E150" s="155">
        <f>(E141+F141+G141+E142+F142+G142+E143+F143+G143+E144+F144+G144+E145+F145+G145+E146+F146+G146+E147+F147+G147+E148+F148+G148+E149+F149+G149)/3/C146</f>
        <v>0.35236447520184544</v>
      </c>
      <c r="F150" s="156"/>
      <c r="G150" s="157"/>
      <c r="H150" s="27"/>
    </row>
    <row r="151" spans="1:8" ht="15.75">
      <c r="A151" s="154">
        <v>16</v>
      </c>
      <c r="B151" s="168">
        <v>605</v>
      </c>
      <c r="C151" s="169"/>
      <c r="D151" s="25" t="s">
        <v>159</v>
      </c>
      <c r="E151" s="16">
        <v>0</v>
      </c>
      <c r="F151" s="16">
        <v>0</v>
      </c>
      <c r="G151" s="16">
        <v>0</v>
      </c>
      <c r="H151" s="4"/>
    </row>
    <row r="152" spans="1:8" ht="15.75">
      <c r="A152" s="152"/>
      <c r="B152" s="129" t="s">
        <v>51</v>
      </c>
      <c r="C152" s="177"/>
      <c r="D152" s="7" t="s">
        <v>160</v>
      </c>
      <c r="E152" s="32">
        <v>29</v>
      </c>
      <c r="F152" s="32">
        <v>41</v>
      </c>
      <c r="G152" s="32">
        <v>50</v>
      </c>
      <c r="H152" s="4"/>
    </row>
    <row r="153" spans="1:8" ht="15.75">
      <c r="A153" s="152"/>
      <c r="B153" s="129" t="s">
        <v>134</v>
      </c>
      <c r="C153" s="177"/>
      <c r="D153" s="7" t="s">
        <v>161</v>
      </c>
      <c r="E153" s="32">
        <v>28</v>
      </c>
      <c r="F153" s="32">
        <v>14</v>
      </c>
      <c r="G153" s="32">
        <v>17</v>
      </c>
      <c r="H153" s="4"/>
    </row>
    <row r="154" spans="1:8" ht="15.75">
      <c r="A154" s="152"/>
      <c r="B154" s="129" t="s">
        <v>42</v>
      </c>
      <c r="C154" s="177"/>
      <c r="D154" s="7" t="s">
        <v>162</v>
      </c>
      <c r="E154" s="32">
        <v>13</v>
      </c>
      <c r="F154" s="32">
        <v>17</v>
      </c>
      <c r="G154" s="32">
        <v>0</v>
      </c>
      <c r="H154" s="4"/>
    </row>
    <row r="155" spans="1:8" ht="15.75">
      <c r="A155" s="152"/>
      <c r="B155" s="18"/>
      <c r="C155" s="19"/>
      <c r="D155" s="7" t="s">
        <v>163</v>
      </c>
      <c r="E155" s="32">
        <v>40</v>
      </c>
      <c r="F155" s="32">
        <v>25</v>
      </c>
      <c r="G155" s="32">
        <v>21</v>
      </c>
      <c r="H155" s="17" t="s">
        <v>751</v>
      </c>
    </row>
    <row r="156" spans="1:8" ht="15.75">
      <c r="A156" s="152"/>
      <c r="B156" s="38" t="s">
        <v>4</v>
      </c>
      <c r="C156" s="21">
        <v>578</v>
      </c>
      <c r="D156" s="8" t="s">
        <v>752</v>
      </c>
      <c r="E156" s="151">
        <v>20</v>
      </c>
      <c r="F156" s="151">
        <v>15</v>
      </c>
      <c r="G156" s="151">
        <v>40</v>
      </c>
      <c r="H156" s="17" t="s">
        <v>719</v>
      </c>
    </row>
    <row r="157" spans="1:8" ht="15.75">
      <c r="A157" s="152"/>
      <c r="B157" s="18"/>
      <c r="C157" s="19"/>
      <c r="D157" s="5" t="s">
        <v>158</v>
      </c>
      <c r="E157" s="153"/>
      <c r="F157" s="153"/>
      <c r="G157" s="153"/>
      <c r="H157" s="17" t="s">
        <v>81</v>
      </c>
    </row>
    <row r="158" spans="1:8" ht="15.75">
      <c r="A158" s="152"/>
      <c r="B158" s="18"/>
      <c r="C158" s="19"/>
      <c r="D158" s="7" t="s">
        <v>164</v>
      </c>
      <c r="E158" s="32">
        <v>17</v>
      </c>
      <c r="F158" s="32">
        <v>7</v>
      </c>
      <c r="G158" s="32">
        <v>11</v>
      </c>
      <c r="H158" s="4"/>
    </row>
    <row r="159" spans="1:8" ht="15.75">
      <c r="A159" s="152"/>
      <c r="B159" s="18"/>
      <c r="C159" s="19"/>
      <c r="D159" s="7" t="s">
        <v>165</v>
      </c>
      <c r="E159" s="32">
        <v>55</v>
      </c>
      <c r="F159" s="32">
        <v>50</v>
      </c>
      <c r="G159" s="32">
        <v>19</v>
      </c>
      <c r="H159" s="4"/>
    </row>
    <row r="160" spans="1:8" ht="15.75">
      <c r="A160" s="152"/>
      <c r="B160" s="18"/>
      <c r="C160" s="19"/>
      <c r="D160" s="7" t="s">
        <v>166</v>
      </c>
      <c r="E160" s="32">
        <v>10</v>
      </c>
      <c r="F160" s="32">
        <v>22</v>
      </c>
      <c r="G160" s="32">
        <v>13</v>
      </c>
      <c r="H160" s="4"/>
    </row>
    <row r="161" spans="1:8" ht="15.75">
      <c r="A161" s="152"/>
      <c r="B161" s="18"/>
      <c r="C161" s="19"/>
      <c r="D161" s="7" t="s">
        <v>753</v>
      </c>
      <c r="E161" s="32">
        <v>10</v>
      </c>
      <c r="F161" s="32">
        <v>22</v>
      </c>
      <c r="G161" s="32">
        <v>13</v>
      </c>
      <c r="H161" s="4"/>
    </row>
    <row r="162" spans="1:8" ht="16.5" thickBot="1">
      <c r="A162" s="144"/>
      <c r="B162" s="28"/>
      <c r="C162" s="29"/>
      <c r="D162" s="35" t="s">
        <v>25</v>
      </c>
      <c r="E162" s="155">
        <f>(E151+F151+G151+E152+F152+G152+E153+F153+G153+E154+F154+G154+E155+F155+G155+E156+F156+G156+E158+F158+G158+E159+F159+G159+E160+F160+G160+E161+F161+G161)/3/C156</f>
        <v>0.35697808535178777</v>
      </c>
      <c r="F162" s="156"/>
      <c r="G162" s="157"/>
      <c r="H162" s="27"/>
    </row>
    <row r="163" spans="1:8" ht="15.75">
      <c r="A163" s="154">
        <v>17</v>
      </c>
      <c r="B163" s="168">
        <v>606</v>
      </c>
      <c r="C163" s="169"/>
      <c r="D163" s="5" t="s">
        <v>157</v>
      </c>
      <c r="E163" s="16">
        <v>13</v>
      </c>
      <c r="F163" s="16">
        <v>10</v>
      </c>
      <c r="G163" s="16">
        <v>8</v>
      </c>
      <c r="H163" s="4"/>
    </row>
    <row r="164" spans="1:8" ht="15.75">
      <c r="A164" s="152"/>
      <c r="B164" s="129" t="s">
        <v>51</v>
      </c>
      <c r="C164" s="177"/>
      <c r="D164" s="7" t="s">
        <v>168</v>
      </c>
      <c r="E164" s="32">
        <v>21</v>
      </c>
      <c r="F164" s="32">
        <v>20</v>
      </c>
      <c r="G164" s="32">
        <v>0</v>
      </c>
      <c r="H164" s="4"/>
    </row>
    <row r="165" spans="1:8" ht="15.75">
      <c r="A165" s="152"/>
      <c r="B165" s="129" t="s">
        <v>167</v>
      </c>
      <c r="C165" s="177"/>
      <c r="D165" s="7" t="s">
        <v>169</v>
      </c>
      <c r="E165" s="32">
        <v>27</v>
      </c>
      <c r="F165" s="32">
        <v>21</v>
      </c>
      <c r="G165" s="32">
        <v>26</v>
      </c>
      <c r="H165" s="17" t="s">
        <v>722</v>
      </c>
    </row>
    <row r="166" spans="1:8" ht="15.75">
      <c r="A166" s="152"/>
      <c r="B166" s="129" t="s">
        <v>42</v>
      </c>
      <c r="C166" s="177"/>
      <c r="D166" s="7" t="s">
        <v>170</v>
      </c>
      <c r="E166" s="32">
        <v>15</v>
      </c>
      <c r="F166" s="32">
        <v>21</v>
      </c>
      <c r="G166" s="32">
        <v>23</v>
      </c>
      <c r="H166" s="17" t="s">
        <v>754</v>
      </c>
    </row>
    <row r="167" spans="1:8" ht="15.75">
      <c r="A167" s="152"/>
      <c r="B167" s="18"/>
      <c r="C167" s="19"/>
      <c r="D167" s="7" t="s">
        <v>171</v>
      </c>
      <c r="E167" s="32">
        <v>24</v>
      </c>
      <c r="F167" s="32">
        <v>16</v>
      </c>
      <c r="G167" s="32">
        <v>28</v>
      </c>
      <c r="H167" s="17" t="s">
        <v>81</v>
      </c>
    </row>
    <row r="168" spans="1:8" ht="15.75">
      <c r="A168" s="152"/>
      <c r="B168" s="38" t="s">
        <v>4</v>
      </c>
      <c r="C168" s="21">
        <v>578</v>
      </c>
      <c r="D168" s="7" t="s">
        <v>172</v>
      </c>
      <c r="E168" s="32">
        <v>17</v>
      </c>
      <c r="F168" s="32">
        <v>18</v>
      </c>
      <c r="G168" s="32">
        <v>19</v>
      </c>
      <c r="H168" s="17"/>
    </row>
    <row r="169" spans="1:8" ht="15.75">
      <c r="A169" s="152"/>
      <c r="D169" s="7" t="s">
        <v>755</v>
      </c>
      <c r="E169" s="72">
        <v>6</v>
      </c>
      <c r="F169" s="70">
        <v>7</v>
      </c>
      <c r="G169" s="40">
        <v>12</v>
      </c>
      <c r="H169" s="4"/>
    </row>
    <row r="170" spans="1:8" ht="16.5" thickBot="1">
      <c r="A170" s="144"/>
      <c r="B170" s="28"/>
      <c r="C170" s="29"/>
      <c r="D170" s="35" t="s">
        <v>25</v>
      </c>
      <c r="E170" s="155">
        <f>(E163+F163+G163+E164+F164+G164+E165+F165+G165+E166+F166+G166+E167+F167+G167+E168+F168+G168+E169+F169+G169)/3/C168</f>
        <v>0.2029988465974625</v>
      </c>
      <c r="F170" s="156"/>
      <c r="G170" s="157"/>
      <c r="H170" s="27"/>
    </row>
    <row r="171" spans="1:8" ht="15.75">
      <c r="A171" s="154">
        <v>18</v>
      </c>
      <c r="B171" s="168">
        <v>607</v>
      </c>
      <c r="C171" s="169"/>
      <c r="D171" s="62" t="s">
        <v>173</v>
      </c>
      <c r="E171" s="16"/>
      <c r="F171" s="16"/>
      <c r="G171" s="16"/>
      <c r="H171" s="4"/>
    </row>
    <row r="172" spans="1:8" ht="15.75">
      <c r="A172" s="152"/>
      <c r="B172" s="166" t="s">
        <v>51</v>
      </c>
      <c r="C172" s="167"/>
      <c r="D172" s="7" t="s">
        <v>174</v>
      </c>
      <c r="E172" s="32">
        <v>32</v>
      </c>
      <c r="F172" s="32">
        <v>22</v>
      </c>
      <c r="G172" s="32">
        <v>22</v>
      </c>
      <c r="H172" s="4"/>
    </row>
    <row r="173" spans="1:8" ht="15.75">
      <c r="A173" s="152"/>
      <c r="B173" s="166" t="s">
        <v>134</v>
      </c>
      <c r="C173" s="167"/>
      <c r="D173" s="7" t="s">
        <v>175</v>
      </c>
      <c r="E173" s="32">
        <v>23</v>
      </c>
      <c r="F173" s="32">
        <v>24</v>
      </c>
      <c r="G173" s="32">
        <v>0</v>
      </c>
      <c r="H173" s="4"/>
    </row>
    <row r="174" spans="1:8" ht="15.75">
      <c r="A174" s="152"/>
      <c r="B174" s="166" t="s">
        <v>42</v>
      </c>
      <c r="C174" s="167"/>
      <c r="D174" s="7" t="s">
        <v>176</v>
      </c>
      <c r="E174" s="32">
        <v>34</v>
      </c>
      <c r="F174" s="32">
        <v>41</v>
      </c>
      <c r="G174" s="32">
        <v>19</v>
      </c>
      <c r="H174" s="17" t="s">
        <v>756</v>
      </c>
    </row>
    <row r="175" spans="1:8" ht="15.75">
      <c r="A175" s="152"/>
      <c r="B175" s="18"/>
      <c r="C175" s="19"/>
      <c r="D175" s="7" t="s">
        <v>177</v>
      </c>
      <c r="E175" s="32">
        <v>31</v>
      </c>
      <c r="F175" s="32">
        <v>42</v>
      </c>
      <c r="G175" s="32">
        <v>65</v>
      </c>
      <c r="H175" s="17" t="s">
        <v>757</v>
      </c>
    </row>
    <row r="176" spans="1:8" ht="15.75">
      <c r="A176" s="152"/>
      <c r="B176" s="38" t="s">
        <v>4</v>
      </c>
      <c r="C176" s="21">
        <v>578</v>
      </c>
      <c r="D176" s="63" t="s">
        <v>178</v>
      </c>
      <c r="E176" s="32"/>
      <c r="F176" s="32"/>
      <c r="G176" s="32"/>
      <c r="H176" s="17" t="s">
        <v>746</v>
      </c>
    </row>
    <row r="177" spans="1:8" ht="15.75">
      <c r="A177" s="152"/>
      <c r="B177" s="18"/>
      <c r="C177" s="19"/>
      <c r="D177" s="7" t="s">
        <v>185</v>
      </c>
      <c r="E177" s="32">
        <v>1</v>
      </c>
      <c r="F177" s="32">
        <v>4</v>
      </c>
      <c r="G177" s="32">
        <v>2</v>
      </c>
      <c r="H177" s="17"/>
    </row>
    <row r="178" spans="1:8" ht="15.75">
      <c r="A178" s="152"/>
      <c r="B178" s="18"/>
      <c r="C178" s="19"/>
      <c r="D178" s="7" t="s">
        <v>186</v>
      </c>
      <c r="E178" s="32">
        <v>10</v>
      </c>
      <c r="F178" s="32">
        <v>12</v>
      </c>
      <c r="G178" s="32">
        <v>11</v>
      </c>
      <c r="H178" s="17"/>
    </row>
    <row r="179" spans="1:8" ht="15.75">
      <c r="A179" s="152"/>
      <c r="B179" s="18"/>
      <c r="C179" s="19"/>
      <c r="D179" s="7" t="s">
        <v>187</v>
      </c>
      <c r="E179" s="32">
        <v>18</v>
      </c>
      <c r="F179" s="32">
        <v>20</v>
      </c>
      <c r="G179" s="32">
        <v>25</v>
      </c>
      <c r="H179" s="17"/>
    </row>
    <row r="180" spans="1:8" ht="15.75">
      <c r="A180" s="152"/>
      <c r="B180" s="18"/>
      <c r="C180" s="19"/>
      <c r="D180" s="7" t="s">
        <v>188</v>
      </c>
      <c r="E180" s="32">
        <v>43</v>
      </c>
      <c r="F180" s="32">
        <v>30</v>
      </c>
      <c r="G180" s="32">
        <v>30</v>
      </c>
      <c r="H180" s="17"/>
    </row>
    <row r="181" spans="1:8" ht="16.5" thickBot="1">
      <c r="A181" s="144"/>
      <c r="B181" s="28"/>
      <c r="C181" s="29"/>
      <c r="D181" s="35" t="s">
        <v>25</v>
      </c>
      <c r="E181" s="155">
        <f>(E172+F172+G172+E173+F173+G173+E174+F174+G174+E175+F175+G175+E177+F177+G177+E178+F178+G178+E179+F179+G179+E180+F180+G180)/3/C176</f>
        <v>0.3235294117647059</v>
      </c>
      <c r="F181" s="156"/>
      <c r="G181" s="157"/>
      <c r="H181" s="48"/>
    </row>
    <row r="182" spans="1:8" ht="15.75">
      <c r="A182" s="154">
        <v>19</v>
      </c>
      <c r="B182" s="168">
        <v>608</v>
      </c>
      <c r="C182" s="169"/>
      <c r="D182" s="26" t="s">
        <v>189</v>
      </c>
      <c r="E182" s="152">
        <v>75</v>
      </c>
      <c r="F182" s="152">
        <v>60</v>
      </c>
      <c r="G182" s="152">
        <v>59</v>
      </c>
      <c r="H182" s="17"/>
    </row>
    <row r="183" spans="1:8" ht="15.75">
      <c r="A183" s="152"/>
      <c r="B183" s="129" t="s">
        <v>51</v>
      </c>
      <c r="C183" s="177"/>
      <c r="D183" s="5" t="s">
        <v>179</v>
      </c>
      <c r="E183" s="153"/>
      <c r="F183" s="153"/>
      <c r="G183" s="153"/>
      <c r="H183" s="17"/>
    </row>
    <row r="184" spans="1:8" ht="15.75">
      <c r="A184" s="152"/>
      <c r="B184" s="129" t="s">
        <v>134</v>
      </c>
      <c r="C184" s="177"/>
      <c r="D184" s="8" t="s">
        <v>190</v>
      </c>
      <c r="E184" s="151">
        <v>32</v>
      </c>
      <c r="F184" s="151">
        <v>33</v>
      </c>
      <c r="G184" s="151">
        <v>57</v>
      </c>
      <c r="H184" s="17"/>
    </row>
    <row r="185" spans="1:8" ht="15.75">
      <c r="A185" s="152"/>
      <c r="B185" s="129" t="s">
        <v>42</v>
      </c>
      <c r="C185" s="177"/>
      <c r="D185" s="5" t="s">
        <v>180</v>
      </c>
      <c r="E185" s="153"/>
      <c r="F185" s="153"/>
      <c r="G185" s="153"/>
      <c r="H185" s="17"/>
    </row>
    <row r="186" spans="1:8" ht="15.75">
      <c r="A186" s="152"/>
      <c r="B186" s="18"/>
      <c r="C186" s="19"/>
      <c r="D186" s="114" t="s">
        <v>759</v>
      </c>
      <c r="E186" s="151">
        <v>81</v>
      </c>
      <c r="F186" s="151">
        <v>34</v>
      </c>
      <c r="G186" s="151">
        <v>48</v>
      </c>
      <c r="H186" s="17" t="s">
        <v>727</v>
      </c>
    </row>
    <row r="187" spans="1:8" ht="15.75">
      <c r="A187" s="152"/>
      <c r="B187" s="38" t="s">
        <v>4</v>
      </c>
      <c r="C187" s="21">
        <v>578</v>
      </c>
      <c r="D187" s="4" t="s">
        <v>181</v>
      </c>
      <c r="E187" s="152"/>
      <c r="F187" s="152"/>
      <c r="G187" s="152"/>
      <c r="H187" s="17" t="s">
        <v>726</v>
      </c>
    </row>
    <row r="188" spans="1:8" ht="15.75">
      <c r="A188" s="152"/>
      <c r="B188" s="18"/>
      <c r="C188" s="19"/>
      <c r="D188" s="5" t="s">
        <v>182</v>
      </c>
      <c r="E188" s="153"/>
      <c r="F188" s="153"/>
      <c r="G188" s="153"/>
      <c r="H188" s="17" t="s">
        <v>734</v>
      </c>
    </row>
    <row r="189" spans="1:8" ht="15.75">
      <c r="A189" s="152"/>
      <c r="B189" s="18"/>
      <c r="C189" s="19"/>
      <c r="D189" s="8" t="s">
        <v>191</v>
      </c>
      <c r="E189" s="151">
        <v>51</v>
      </c>
      <c r="F189" s="151">
        <v>74</v>
      </c>
      <c r="G189" s="151">
        <v>39</v>
      </c>
      <c r="H189" s="4"/>
    </row>
    <row r="190" spans="1:8" ht="15.75">
      <c r="A190" s="152"/>
      <c r="B190" s="18"/>
      <c r="C190" s="19"/>
      <c r="D190" s="4" t="s">
        <v>183</v>
      </c>
      <c r="E190" s="152"/>
      <c r="F190" s="152"/>
      <c r="G190" s="152"/>
      <c r="H190" s="4"/>
    </row>
    <row r="191" spans="1:8" ht="15.75">
      <c r="A191" s="152"/>
      <c r="B191" s="18"/>
      <c r="C191" s="19"/>
      <c r="D191" s="4" t="s">
        <v>184</v>
      </c>
      <c r="E191" s="152"/>
      <c r="F191" s="152"/>
      <c r="G191" s="152"/>
      <c r="H191" s="4"/>
    </row>
    <row r="192" spans="1:8" ht="15.75">
      <c r="A192" s="152"/>
      <c r="B192" s="18"/>
      <c r="C192" s="19"/>
      <c r="D192" s="5" t="s">
        <v>182</v>
      </c>
      <c r="E192" s="153"/>
      <c r="F192" s="153"/>
      <c r="G192" s="153"/>
      <c r="H192" s="4"/>
    </row>
    <row r="193" spans="1:8" ht="15.75">
      <c r="A193" s="152"/>
      <c r="B193" s="18"/>
      <c r="C193" s="19"/>
      <c r="D193" s="7" t="s">
        <v>758</v>
      </c>
      <c r="E193" s="32">
        <v>13</v>
      </c>
      <c r="F193" s="32">
        <v>18</v>
      </c>
      <c r="G193" s="32">
        <v>32</v>
      </c>
      <c r="H193" s="4"/>
    </row>
    <row r="194" spans="1:8" ht="16.5" thickBot="1">
      <c r="A194" s="144"/>
      <c r="B194" s="28"/>
      <c r="C194" s="29"/>
      <c r="D194" s="35" t="s">
        <v>25</v>
      </c>
      <c r="E194" s="155">
        <f>(E182+F182+G182+E184+F184+G184+E186+F186+G186+E189+F189+G189+E193+F193+G193)/3/C187</f>
        <v>0.40715109573241065</v>
      </c>
      <c r="F194" s="156"/>
      <c r="G194" s="157"/>
      <c r="H194" s="27"/>
    </row>
    <row r="195" spans="1:8" ht="15.75">
      <c r="A195" s="154">
        <v>20</v>
      </c>
      <c r="B195" s="168">
        <v>609</v>
      </c>
      <c r="C195" s="169"/>
      <c r="D195" s="25" t="s">
        <v>192</v>
      </c>
      <c r="E195" s="16">
        <v>24</v>
      </c>
      <c r="F195" s="16">
        <v>4</v>
      </c>
      <c r="G195" s="16">
        <v>17</v>
      </c>
      <c r="H195" s="17" t="s">
        <v>756</v>
      </c>
    </row>
    <row r="196" spans="1:8" ht="15.75">
      <c r="A196" s="152"/>
      <c r="B196" s="129" t="s">
        <v>195</v>
      </c>
      <c r="C196" s="177"/>
      <c r="D196" s="7" t="s">
        <v>193</v>
      </c>
      <c r="E196" s="32">
        <v>30</v>
      </c>
      <c r="F196" s="32">
        <v>17</v>
      </c>
      <c r="G196" s="32">
        <v>30</v>
      </c>
      <c r="H196" s="17" t="s">
        <v>760</v>
      </c>
    </row>
    <row r="197" spans="1:8" ht="15.75">
      <c r="A197" s="152"/>
      <c r="B197" s="129" t="s">
        <v>52</v>
      </c>
      <c r="C197" s="177"/>
      <c r="D197" s="7" t="s">
        <v>194</v>
      </c>
      <c r="E197" s="32">
        <v>0</v>
      </c>
      <c r="F197" s="32">
        <v>0</v>
      </c>
      <c r="G197" s="32">
        <v>0</v>
      </c>
      <c r="H197" s="17" t="s">
        <v>81</v>
      </c>
    </row>
    <row r="198" spans="1:8" ht="16.5" thickBot="1">
      <c r="A198" s="144"/>
      <c r="B198" s="33" t="s">
        <v>4</v>
      </c>
      <c r="C198" s="34">
        <v>145</v>
      </c>
      <c r="D198" s="35" t="s">
        <v>25</v>
      </c>
      <c r="E198" s="155">
        <f>(E195+F195+G195+E196+F196+G196+E197+F197+G197)/3/C198</f>
        <v>0.2804597701149425</v>
      </c>
      <c r="F198" s="156"/>
      <c r="G198" s="157"/>
      <c r="H198" s="27"/>
    </row>
    <row r="199" spans="1:8" ht="15.75">
      <c r="A199" s="154">
        <v>21</v>
      </c>
      <c r="B199" s="178">
        <v>610</v>
      </c>
      <c r="C199" s="175"/>
      <c r="D199" s="25" t="s">
        <v>200</v>
      </c>
      <c r="E199" s="16">
        <v>17</v>
      </c>
      <c r="F199" s="16">
        <v>3</v>
      </c>
      <c r="G199" s="16">
        <v>6</v>
      </c>
      <c r="H199" s="4"/>
    </row>
    <row r="200" spans="1:8" ht="15.75">
      <c r="A200" s="152"/>
      <c r="B200" s="166" t="s">
        <v>51</v>
      </c>
      <c r="C200" s="167"/>
      <c r="D200" s="8" t="s">
        <v>201</v>
      </c>
      <c r="E200" s="15">
        <v>33</v>
      </c>
      <c r="F200" s="15">
        <v>52</v>
      </c>
      <c r="G200" s="15">
        <v>34</v>
      </c>
      <c r="H200" s="4"/>
    </row>
    <row r="201" spans="1:8" ht="15.75">
      <c r="A201" s="152"/>
      <c r="B201" s="166" t="s">
        <v>134</v>
      </c>
      <c r="C201" s="167"/>
      <c r="D201" s="50" t="s">
        <v>202</v>
      </c>
      <c r="E201" s="151">
        <v>22</v>
      </c>
      <c r="F201" s="151">
        <v>30</v>
      </c>
      <c r="G201" s="151">
        <v>43</v>
      </c>
      <c r="H201" s="4"/>
    </row>
    <row r="202" spans="1:8" ht="15.75">
      <c r="A202" s="152"/>
      <c r="B202" s="166"/>
      <c r="C202" s="167"/>
      <c r="D202" s="13" t="s">
        <v>196</v>
      </c>
      <c r="E202" s="153"/>
      <c r="F202" s="153"/>
      <c r="G202" s="153"/>
      <c r="H202" s="17" t="s">
        <v>761</v>
      </c>
    </row>
    <row r="203" spans="1:8" ht="15.75">
      <c r="A203" s="152"/>
      <c r="B203" s="18"/>
      <c r="C203" s="19"/>
      <c r="D203" s="25" t="s">
        <v>203</v>
      </c>
      <c r="E203" s="16">
        <v>2</v>
      </c>
      <c r="F203" s="16">
        <v>29</v>
      </c>
      <c r="G203" s="16">
        <v>12</v>
      </c>
      <c r="H203" s="17" t="s">
        <v>738</v>
      </c>
    </row>
    <row r="204" spans="1:8" ht="15.75">
      <c r="A204" s="152"/>
      <c r="B204" s="38" t="s">
        <v>4</v>
      </c>
      <c r="C204" s="21">
        <v>578</v>
      </c>
      <c r="D204" s="7" t="s">
        <v>204</v>
      </c>
      <c r="E204" s="32">
        <v>7</v>
      </c>
      <c r="F204" s="32">
        <v>18</v>
      </c>
      <c r="G204" s="32">
        <v>18</v>
      </c>
      <c r="H204" s="17" t="s">
        <v>762</v>
      </c>
    </row>
    <row r="205" spans="1:8" ht="15.75">
      <c r="A205" s="152"/>
      <c r="B205" s="18"/>
      <c r="C205" s="19"/>
      <c r="D205" s="7" t="s">
        <v>205</v>
      </c>
      <c r="E205" s="32">
        <v>7</v>
      </c>
      <c r="F205" s="32">
        <v>8</v>
      </c>
      <c r="G205" s="32">
        <v>10</v>
      </c>
      <c r="H205" s="4"/>
    </row>
    <row r="206" spans="1:8" ht="15.75">
      <c r="A206" s="152"/>
      <c r="B206" s="18"/>
      <c r="C206" s="19"/>
      <c r="D206" s="7" t="s">
        <v>206</v>
      </c>
      <c r="E206" s="32">
        <v>5</v>
      </c>
      <c r="F206" s="32">
        <v>21</v>
      </c>
      <c r="G206" s="32">
        <v>2</v>
      </c>
      <c r="H206" s="4"/>
    </row>
    <row r="207" spans="1:8" ht="15.75">
      <c r="A207" s="152"/>
      <c r="B207" s="18"/>
      <c r="C207" s="19"/>
      <c r="D207" s="7" t="s">
        <v>207</v>
      </c>
      <c r="E207" s="32">
        <v>5</v>
      </c>
      <c r="F207" s="32">
        <v>21</v>
      </c>
      <c r="G207" s="32">
        <v>2</v>
      </c>
      <c r="H207" s="4"/>
    </row>
    <row r="208" spans="1:8" ht="15.75">
      <c r="A208" s="152"/>
      <c r="B208" s="18"/>
      <c r="C208" s="19"/>
      <c r="D208" s="7" t="s">
        <v>208</v>
      </c>
      <c r="E208" s="151">
        <v>12</v>
      </c>
      <c r="F208" s="151">
        <v>0</v>
      </c>
      <c r="G208" s="151">
        <v>0</v>
      </c>
      <c r="H208" s="4"/>
    </row>
    <row r="209" spans="1:8" ht="15.75">
      <c r="A209" s="152"/>
      <c r="B209" s="18"/>
      <c r="C209" s="19"/>
      <c r="D209" s="3" t="s">
        <v>197</v>
      </c>
      <c r="E209" s="153"/>
      <c r="F209" s="153"/>
      <c r="G209" s="153"/>
      <c r="H209" s="4"/>
    </row>
    <row r="210" spans="1:8" ht="15.75">
      <c r="A210" s="152"/>
      <c r="B210" s="18"/>
      <c r="C210" s="19"/>
      <c r="D210" s="66" t="s">
        <v>209</v>
      </c>
      <c r="E210" s="32">
        <v>6</v>
      </c>
      <c r="F210" s="32">
        <v>5</v>
      </c>
      <c r="G210" s="32">
        <v>15</v>
      </c>
      <c r="H210" s="4"/>
    </row>
    <row r="211" spans="1:8" ht="16.5" thickBot="1">
      <c r="A211" s="144"/>
      <c r="B211" s="18"/>
      <c r="C211" s="19"/>
      <c r="D211" s="41" t="s">
        <v>25</v>
      </c>
      <c r="E211" s="123">
        <f>(E199+F199+G199+E200+F200+G200+E201+F201+G201+E203+F203+G203+E204+F204+G204+E205+F205+G205+E206+F206+G206+E207+F207+G207+E208+F208+G208+E209+F209+G209+E210+F210+G210)/3/C204</f>
        <v>0.2566320645905421</v>
      </c>
      <c r="F211" s="124"/>
      <c r="G211" s="125"/>
      <c r="H211" s="4"/>
    </row>
    <row r="212" spans="1:8" ht="15.75">
      <c r="A212" s="130">
        <v>22</v>
      </c>
      <c r="B212" s="178">
        <v>611</v>
      </c>
      <c r="C212" s="141"/>
      <c r="D212" s="60" t="s">
        <v>210</v>
      </c>
      <c r="E212" s="106">
        <v>22</v>
      </c>
      <c r="F212" s="106">
        <v>30</v>
      </c>
      <c r="G212" s="106">
        <v>37</v>
      </c>
      <c r="H212" s="67"/>
    </row>
    <row r="213" spans="1:7" ht="15.75">
      <c r="A213" s="131"/>
      <c r="B213" s="129" t="s">
        <v>29</v>
      </c>
      <c r="C213" s="177"/>
      <c r="D213" s="7" t="s">
        <v>211</v>
      </c>
      <c r="E213" s="32">
        <v>20</v>
      </c>
      <c r="F213" s="32">
        <v>45</v>
      </c>
      <c r="G213" s="32">
        <v>4</v>
      </c>
    </row>
    <row r="214" spans="1:8" ht="15.75">
      <c r="A214" s="131"/>
      <c r="B214" s="18"/>
      <c r="C214" s="19"/>
      <c r="D214" s="7" t="s">
        <v>212</v>
      </c>
      <c r="E214" s="32">
        <v>10</v>
      </c>
      <c r="F214" s="32">
        <v>4</v>
      </c>
      <c r="G214" s="32">
        <v>7</v>
      </c>
      <c r="H214" s="68" t="s">
        <v>43</v>
      </c>
    </row>
    <row r="215" spans="1:8" ht="15.75">
      <c r="A215" s="131"/>
      <c r="B215" s="129" t="s">
        <v>167</v>
      </c>
      <c r="C215" s="177"/>
      <c r="D215" s="7" t="s">
        <v>710</v>
      </c>
      <c r="E215" s="32">
        <v>10</v>
      </c>
      <c r="F215" s="32">
        <v>0</v>
      </c>
      <c r="G215" s="32">
        <v>15</v>
      </c>
      <c r="H215" s="68" t="s">
        <v>724</v>
      </c>
    </row>
    <row r="216" spans="1:8" ht="15.75">
      <c r="A216" s="131"/>
      <c r="B216" s="55"/>
      <c r="C216" s="19"/>
      <c r="D216" s="7" t="s">
        <v>213</v>
      </c>
      <c r="E216" s="32">
        <v>20</v>
      </c>
      <c r="F216" s="32">
        <v>13</v>
      </c>
      <c r="G216" s="32">
        <v>68</v>
      </c>
      <c r="H216" s="68" t="s">
        <v>725</v>
      </c>
    </row>
    <row r="217" spans="1:8" ht="15.75">
      <c r="A217" s="131"/>
      <c r="B217" s="3" t="s">
        <v>42</v>
      </c>
      <c r="C217" s="19"/>
      <c r="D217" s="6" t="s">
        <v>763</v>
      </c>
      <c r="E217" s="32">
        <v>0</v>
      </c>
      <c r="F217" s="32">
        <v>6</v>
      </c>
      <c r="G217" s="32">
        <v>8</v>
      </c>
      <c r="H217" s="68"/>
    </row>
    <row r="218" spans="1:8" ht="16.5" thickBot="1">
      <c r="A218" s="132"/>
      <c r="B218" s="33" t="s">
        <v>4</v>
      </c>
      <c r="C218" s="34">
        <v>363</v>
      </c>
      <c r="D218" s="35" t="s">
        <v>25</v>
      </c>
      <c r="E218" s="155">
        <f>(E212+F212+G212+E213+F213+G213+E214+F214+G214+E215+F215+G215+E216+F216+G216+E217+F217+G217)/3/C218</f>
        <v>0.29292929292929293</v>
      </c>
      <c r="F218" s="156"/>
      <c r="G218" s="157"/>
      <c r="H218" s="68"/>
    </row>
    <row r="219" spans="1:8" ht="15.75">
      <c r="A219" s="170">
        <v>23</v>
      </c>
      <c r="B219" s="174">
        <v>612</v>
      </c>
      <c r="C219" s="175"/>
      <c r="D219" s="60" t="s">
        <v>214</v>
      </c>
      <c r="E219" s="16">
        <v>28</v>
      </c>
      <c r="F219" s="101">
        <v>40</v>
      </c>
      <c r="G219" s="16">
        <v>53</v>
      </c>
      <c r="H219" s="69"/>
    </row>
    <row r="220" spans="1:8" ht="15.75">
      <c r="A220" s="171"/>
      <c r="B220" s="173" t="s">
        <v>198</v>
      </c>
      <c r="C220" s="167"/>
      <c r="D220" s="7" t="s">
        <v>215</v>
      </c>
      <c r="E220" s="16">
        <v>1</v>
      </c>
      <c r="F220" s="101">
        <v>1</v>
      </c>
      <c r="G220" s="16">
        <v>0</v>
      </c>
      <c r="H220" s="42"/>
    </row>
    <row r="221" spans="1:8" ht="15.75">
      <c r="A221" s="171"/>
      <c r="B221" s="173" t="s">
        <v>52</v>
      </c>
      <c r="C221" s="167"/>
      <c r="D221" s="7" t="s">
        <v>216</v>
      </c>
      <c r="E221" s="16">
        <v>20</v>
      </c>
      <c r="F221" s="101">
        <v>46</v>
      </c>
      <c r="G221" s="16">
        <v>48</v>
      </c>
      <c r="H221" s="42"/>
    </row>
    <row r="222" spans="1:8" ht="15.75">
      <c r="A222" s="171"/>
      <c r="B222" s="173" t="s">
        <v>42</v>
      </c>
      <c r="C222" s="167"/>
      <c r="D222" s="26" t="s">
        <v>217</v>
      </c>
      <c r="E222" s="16">
        <v>1</v>
      </c>
      <c r="F222" s="101">
        <v>1</v>
      </c>
      <c r="G222" s="16">
        <v>1</v>
      </c>
      <c r="H222" s="42" t="s">
        <v>740</v>
      </c>
    </row>
    <row r="223" spans="1:8" ht="15.75">
      <c r="A223" s="171"/>
      <c r="C223" s="19"/>
      <c r="D223" s="7" t="s">
        <v>218</v>
      </c>
      <c r="E223" s="16">
        <v>0</v>
      </c>
      <c r="F223" s="101">
        <v>0</v>
      </c>
      <c r="G223" s="16">
        <v>0</v>
      </c>
      <c r="H223" s="42" t="s">
        <v>738</v>
      </c>
    </row>
    <row r="224" spans="1:8" ht="15.75">
      <c r="A224" s="171"/>
      <c r="B224" s="22" t="s">
        <v>4</v>
      </c>
      <c r="C224" s="21">
        <v>464</v>
      </c>
      <c r="D224" s="26" t="s">
        <v>219</v>
      </c>
      <c r="E224" s="151">
        <v>42</v>
      </c>
      <c r="F224" s="151">
        <v>77</v>
      </c>
      <c r="G224" s="151">
        <v>40</v>
      </c>
      <c r="H224" s="42" t="s">
        <v>762</v>
      </c>
    </row>
    <row r="225" spans="1:8" ht="15.75">
      <c r="A225" s="171"/>
      <c r="C225" s="19"/>
      <c r="D225" s="4" t="s">
        <v>199</v>
      </c>
      <c r="E225" s="153"/>
      <c r="F225" s="153"/>
      <c r="G225" s="153"/>
      <c r="H225" s="42"/>
    </row>
    <row r="226" spans="1:8" ht="15.75">
      <c r="A226" s="171"/>
      <c r="C226" s="19"/>
      <c r="D226" s="7" t="s">
        <v>220</v>
      </c>
      <c r="E226" s="16">
        <v>9</v>
      </c>
      <c r="F226" s="101">
        <v>25</v>
      </c>
      <c r="G226" s="16">
        <v>33</v>
      </c>
      <c r="H226" s="42"/>
    </row>
    <row r="227" spans="1:8" ht="16.5" thickBot="1">
      <c r="A227" s="172"/>
      <c r="B227" s="28"/>
      <c r="C227" s="29"/>
      <c r="D227" s="35" t="s">
        <v>25</v>
      </c>
      <c r="E227" s="155">
        <f>(E219+F219+G219+E220+F220+G220+E221+F221+G221+E222+F222+G222+E223+F223+G223+E224+F224+G224+E226+F226+G226)/3/C224</f>
        <v>0.33477011494252873</v>
      </c>
      <c r="F227" s="156"/>
      <c r="G227" s="157"/>
      <c r="H227" s="46"/>
    </row>
    <row r="228" spans="1:8" ht="15.75">
      <c r="A228" s="154">
        <v>24</v>
      </c>
      <c r="B228" s="168">
        <v>613</v>
      </c>
      <c r="C228" s="169"/>
      <c r="D228" s="25" t="s">
        <v>224</v>
      </c>
      <c r="E228" s="16">
        <v>21</v>
      </c>
      <c r="F228" s="16">
        <v>24</v>
      </c>
      <c r="G228" s="16">
        <v>0</v>
      </c>
      <c r="H228" s="4"/>
    </row>
    <row r="229" spans="1:8" ht="15.75">
      <c r="A229" s="152"/>
      <c r="B229" s="166" t="s">
        <v>51</v>
      </c>
      <c r="C229" s="167"/>
      <c r="D229" s="7" t="s">
        <v>223</v>
      </c>
      <c r="E229" s="32">
        <v>40</v>
      </c>
      <c r="F229" s="32">
        <v>16</v>
      </c>
      <c r="G229" s="32">
        <v>48</v>
      </c>
      <c r="H229" s="4"/>
    </row>
    <row r="230" spans="1:8" ht="15.75">
      <c r="A230" s="152"/>
      <c r="B230" s="166" t="s">
        <v>52</v>
      </c>
      <c r="C230" s="167"/>
      <c r="D230" s="7" t="s">
        <v>225</v>
      </c>
      <c r="E230" s="32">
        <v>5</v>
      </c>
      <c r="F230" s="32">
        <v>10</v>
      </c>
      <c r="G230" s="32">
        <v>6</v>
      </c>
      <c r="H230" s="4"/>
    </row>
    <row r="231" spans="1:8" ht="15.75">
      <c r="A231" s="152"/>
      <c r="B231" s="166" t="s">
        <v>42</v>
      </c>
      <c r="C231" s="167"/>
      <c r="D231" s="7" t="s">
        <v>226</v>
      </c>
      <c r="E231" s="32">
        <v>57</v>
      </c>
      <c r="F231" s="32">
        <v>40</v>
      </c>
      <c r="G231" s="32">
        <v>60</v>
      </c>
      <c r="H231" s="4"/>
    </row>
    <row r="232" spans="1:8" ht="15.75">
      <c r="A232" s="152"/>
      <c r="B232" s="18"/>
      <c r="C232" s="19"/>
      <c r="D232" s="7" t="s">
        <v>227</v>
      </c>
      <c r="E232" s="32">
        <v>48</v>
      </c>
      <c r="F232" s="32">
        <v>10</v>
      </c>
      <c r="G232" s="32">
        <v>12</v>
      </c>
      <c r="H232" s="4"/>
    </row>
    <row r="233" spans="1:8" ht="15.75">
      <c r="A233" s="152"/>
      <c r="B233" s="18"/>
      <c r="C233" s="19"/>
      <c r="D233" s="7" t="s">
        <v>228</v>
      </c>
      <c r="E233" s="32">
        <v>25</v>
      </c>
      <c r="F233" s="32">
        <v>23</v>
      </c>
      <c r="G233" s="32">
        <v>26</v>
      </c>
      <c r="H233" s="4"/>
    </row>
    <row r="234" spans="1:8" ht="15.75">
      <c r="A234" s="152"/>
      <c r="B234" s="38" t="s">
        <v>4</v>
      </c>
      <c r="C234" s="21">
        <v>578</v>
      </c>
      <c r="D234" s="7" t="s">
        <v>229</v>
      </c>
      <c r="E234" s="32">
        <v>7</v>
      </c>
      <c r="F234" s="32">
        <v>10</v>
      </c>
      <c r="G234" s="32">
        <v>24</v>
      </c>
      <c r="H234" s="17" t="s">
        <v>723</v>
      </c>
    </row>
    <row r="235" spans="1:8" ht="15.75">
      <c r="A235" s="152"/>
      <c r="B235" s="18"/>
      <c r="C235" s="19"/>
      <c r="D235" s="7" t="s">
        <v>230</v>
      </c>
      <c r="E235" s="32">
        <v>6</v>
      </c>
      <c r="F235" s="32">
        <v>21</v>
      </c>
      <c r="G235" s="32">
        <v>7</v>
      </c>
      <c r="H235" s="17" t="s">
        <v>764</v>
      </c>
    </row>
    <row r="236" spans="1:8" ht="15.75">
      <c r="A236" s="152"/>
      <c r="B236" s="18"/>
      <c r="C236" s="19"/>
      <c r="D236" s="7" t="s">
        <v>231</v>
      </c>
      <c r="E236" s="32">
        <v>24</v>
      </c>
      <c r="F236" s="32">
        <v>35</v>
      </c>
      <c r="G236" s="32">
        <v>7</v>
      </c>
      <c r="H236" s="17" t="s">
        <v>765</v>
      </c>
    </row>
    <row r="237" spans="1:8" ht="15.75">
      <c r="A237" s="152"/>
      <c r="B237" s="18"/>
      <c r="C237" s="19"/>
      <c r="D237" s="66" t="s">
        <v>232</v>
      </c>
      <c r="E237" s="32">
        <v>11</v>
      </c>
      <c r="F237" s="32">
        <v>5</v>
      </c>
      <c r="G237" s="32">
        <v>8</v>
      </c>
      <c r="H237" s="4"/>
    </row>
    <row r="238" spans="1:8" ht="15.75">
      <c r="A238" s="152"/>
      <c r="B238" s="18"/>
      <c r="C238" s="19"/>
      <c r="D238" s="7" t="s">
        <v>233</v>
      </c>
      <c r="E238" s="32">
        <v>7</v>
      </c>
      <c r="F238" s="32">
        <v>5</v>
      </c>
      <c r="G238" s="32">
        <v>10</v>
      </c>
      <c r="H238" s="4"/>
    </row>
    <row r="239" spans="1:8" ht="15.75">
      <c r="A239" s="152"/>
      <c r="B239" s="18"/>
      <c r="C239" s="19"/>
      <c r="D239" s="7" t="s">
        <v>234</v>
      </c>
      <c r="E239" s="32">
        <v>18</v>
      </c>
      <c r="F239" s="32">
        <v>52</v>
      </c>
      <c r="G239" s="32">
        <v>17</v>
      </c>
      <c r="H239" s="4"/>
    </row>
    <row r="240" spans="1:8" ht="15.75">
      <c r="A240" s="152"/>
      <c r="B240" s="18"/>
      <c r="C240" s="19"/>
      <c r="D240" s="7" t="s">
        <v>235</v>
      </c>
      <c r="E240" s="32">
        <v>17</v>
      </c>
      <c r="F240" s="32">
        <v>18</v>
      </c>
      <c r="G240" s="32">
        <v>14</v>
      </c>
      <c r="H240" s="4"/>
    </row>
    <row r="241" spans="1:8" ht="15.75">
      <c r="A241" s="152"/>
      <c r="B241" s="18"/>
      <c r="C241" s="19"/>
      <c r="D241" s="7" t="s">
        <v>236</v>
      </c>
      <c r="E241" s="32">
        <v>56</v>
      </c>
      <c r="F241" s="32">
        <v>35</v>
      </c>
      <c r="G241" s="32">
        <v>32</v>
      </c>
      <c r="H241" s="4"/>
    </row>
    <row r="242" spans="1:8" ht="15.75">
      <c r="A242" s="152"/>
      <c r="B242" s="18"/>
      <c r="C242" s="19"/>
      <c r="D242" s="7" t="s">
        <v>237</v>
      </c>
      <c r="E242" s="32">
        <v>31</v>
      </c>
      <c r="F242" s="32">
        <v>17</v>
      </c>
      <c r="G242" s="32">
        <v>17</v>
      </c>
      <c r="H242" s="4"/>
    </row>
    <row r="243" spans="1:8" ht="15.75">
      <c r="A243" s="152"/>
      <c r="B243" s="18"/>
      <c r="C243" s="19"/>
      <c r="D243" s="7" t="s">
        <v>238</v>
      </c>
      <c r="E243" s="32">
        <v>14</v>
      </c>
      <c r="F243" s="32">
        <v>13</v>
      </c>
      <c r="G243" s="32">
        <v>5</v>
      </c>
      <c r="H243" s="4"/>
    </row>
    <row r="244" spans="1:8" ht="15.75">
      <c r="A244" s="152"/>
      <c r="B244" s="18"/>
      <c r="C244" s="19"/>
      <c r="D244" s="10" t="s">
        <v>221</v>
      </c>
      <c r="E244" s="32">
        <v>15</v>
      </c>
      <c r="F244" s="32">
        <v>13</v>
      </c>
      <c r="G244" s="32">
        <v>5</v>
      </c>
      <c r="H244" s="4"/>
    </row>
    <row r="245" spans="1:8" ht="15.75">
      <c r="A245" s="152"/>
      <c r="B245" s="18"/>
      <c r="C245" s="19"/>
      <c r="D245" s="10" t="s">
        <v>222</v>
      </c>
      <c r="E245" s="32">
        <v>15</v>
      </c>
      <c r="F245" s="32">
        <v>6</v>
      </c>
      <c r="G245" s="32">
        <v>8</v>
      </c>
      <c r="H245" s="4"/>
    </row>
    <row r="246" spans="1:8" ht="16.5" thickBot="1">
      <c r="A246" s="144"/>
      <c r="B246" s="28"/>
      <c r="C246" s="29"/>
      <c r="D246" s="35" t="s">
        <v>25</v>
      </c>
      <c r="E246" s="155">
        <f>(E228+F228+G228+E229+F229+G229+E230+F230+G230+E231+F231+G231+E232+F232+G232+E233+F233+G233+E234+F234+G234+E235+F235+G235+E236+F236+G236+E237+F237+G237+E238+F238+G238+E239+F239+G239+E240+F240+G240+E241+F241+G241+E242+F242+G242+E243+F243+G243+E244+F244+G244+E245+F245+G245)/3/C234</f>
        <v>0.6205305651672434</v>
      </c>
      <c r="F246" s="156"/>
      <c r="G246" s="157"/>
      <c r="H246" s="27"/>
    </row>
    <row r="247" spans="1:8" ht="15.75">
      <c r="A247" s="152">
        <v>25</v>
      </c>
      <c r="B247" s="168" t="s">
        <v>248</v>
      </c>
      <c r="C247" s="137"/>
      <c r="D247" s="5" t="s">
        <v>239</v>
      </c>
      <c r="E247" s="16">
        <v>72</v>
      </c>
      <c r="F247" s="16">
        <v>92</v>
      </c>
      <c r="G247" s="16">
        <v>83</v>
      </c>
      <c r="H247" s="17" t="s">
        <v>723</v>
      </c>
    </row>
    <row r="248" spans="1:8" ht="15.75">
      <c r="A248" s="152"/>
      <c r="B248" s="166" t="s">
        <v>29</v>
      </c>
      <c r="C248" s="167"/>
      <c r="D248" s="10" t="s">
        <v>240</v>
      </c>
      <c r="E248" s="32">
        <v>0</v>
      </c>
      <c r="F248" s="32">
        <v>11</v>
      </c>
      <c r="G248" s="32">
        <v>5</v>
      </c>
      <c r="H248" s="17" t="s">
        <v>70</v>
      </c>
    </row>
    <row r="249" spans="1:8" ht="15.75">
      <c r="A249" s="152"/>
      <c r="B249" s="20"/>
      <c r="C249" s="21"/>
      <c r="D249" s="10" t="s">
        <v>241</v>
      </c>
      <c r="E249" s="32">
        <v>60</v>
      </c>
      <c r="F249" s="32">
        <v>56</v>
      </c>
      <c r="G249" s="32">
        <v>60</v>
      </c>
      <c r="H249" s="17" t="s">
        <v>766</v>
      </c>
    </row>
    <row r="250" spans="1:7" ht="15.75">
      <c r="A250" s="152"/>
      <c r="B250" s="166" t="s">
        <v>134</v>
      </c>
      <c r="C250" s="167"/>
      <c r="D250" s="115"/>
      <c r="E250" s="32">
        <v>37</v>
      </c>
      <c r="F250" s="32">
        <v>35</v>
      </c>
      <c r="G250" s="32">
        <v>17</v>
      </c>
    </row>
    <row r="251" spans="1:8" ht="16.5" thickBot="1">
      <c r="A251" s="144"/>
      <c r="B251" s="33" t="s">
        <v>4</v>
      </c>
      <c r="C251" s="34">
        <v>361.2</v>
      </c>
      <c r="D251" s="48" t="s">
        <v>25</v>
      </c>
      <c r="E251" s="192">
        <f>(E247+F247+G247+E248+F248+G248+E250+F250+G250)/3/C251</f>
        <v>0.32484311554079</v>
      </c>
      <c r="F251" s="162"/>
      <c r="G251" s="162"/>
      <c r="H251" s="27"/>
    </row>
    <row r="252" spans="1:8" ht="15.75">
      <c r="A252" s="154">
        <v>26</v>
      </c>
      <c r="B252" s="168">
        <v>615</v>
      </c>
      <c r="C252" s="169"/>
      <c r="D252" s="25" t="s">
        <v>242</v>
      </c>
      <c r="E252" s="108">
        <v>80</v>
      </c>
      <c r="F252" s="108">
        <v>54</v>
      </c>
      <c r="G252" s="108">
        <v>20</v>
      </c>
      <c r="H252" s="4"/>
    </row>
    <row r="253" spans="1:8" ht="15.75">
      <c r="A253" s="152"/>
      <c r="B253" s="166" t="s">
        <v>29</v>
      </c>
      <c r="C253" s="167"/>
      <c r="D253" s="7" t="s">
        <v>243</v>
      </c>
      <c r="E253" s="109">
        <v>12</v>
      </c>
      <c r="F253" s="109">
        <v>0</v>
      </c>
      <c r="G253" s="109">
        <v>0</v>
      </c>
      <c r="H253" s="4"/>
    </row>
    <row r="254" spans="1:8" ht="15.75">
      <c r="A254" s="152"/>
      <c r="B254" s="166" t="s">
        <v>134</v>
      </c>
      <c r="C254" s="167"/>
      <c r="D254" s="7" t="s">
        <v>244</v>
      </c>
      <c r="E254" s="109">
        <v>17</v>
      </c>
      <c r="F254" s="109">
        <v>13</v>
      </c>
      <c r="G254" s="109">
        <v>40</v>
      </c>
      <c r="H254" s="17" t="s">
        <v>767</v>
      </c>
    </row>
    <row r="255" spans="1:8" ht="15.75">
      <c r="A255" s="152"/>
      <c r="B255" s="166"/>
      <c r="C255" s="167"/>
      <c r="D255" s="7" t="s">
        <v>245</v>
      </c>
      <c r="E255" s="109">
        <v>15</v>
      </c>
      <c r="F255" s="109">
        <v>27</v>
      </c>
      <c r="G255" s="109">
        <v>6</v>
      </c>
      <c r="H255" s="17" t="s">
        <v>724</v>
      </c>
    </row>
    <row r="256" spans="1:8" ht="15.75">
      <c r="A256" s="152"/>
      <c r="B256" s="18"/>
      <c r="C256" s="19"/>
      <c r="D256" s="7" t="s">
        <v>246</v>
      </c>
      <c r="E256" s="109">
        <v>0</v>
      </c>
      <c r="F256" s="109">
        <v>0</v>
      </c>
      <c r="G256" s="109">
        <v>0</v>
      </c>
      <c r="H256" s="17" t="s">
        <v>81</v>
      </c>
    </row>
    <row r="257" spans="1:8" ht="15.75">
      <c r="A257" s="152"/>
      <c r="B257" s="38" t="s">
        <v>4</v>
      </c>
      <c r="C257" s="21">
        <v>361.2</v>
      </c>
      <c r="D257" s="7" t="s">
        <v>247</v>
      </c>
      <c r="E257" s="109">
        <v>27</v>
      </c>
      <c r="F257" s="109">
        <v>11</v>
      </c>
      <c r="G257" s="109">
        <v>25</v>
      </c>
      <c r="H257" s="4"/>
    </row>
    <row r="258" spans="1:8" ht="16.5" thickBot="1">
      <c r="A258" s="144"/>
      <c r="B258" s="28"/>
      <c r="C258" s="29"/>
      <c r="D258" s="48" t="s">
        <v>25</v>
      </c>
      <c r="E258" s="155">
        <f>(E252+F252+G252+E253+F253+G253+E254+F254+G254+E255+F255+G255+E256+F256+G256+E257+F257+G257)/3/C257</f>
        <v>0.32022886674049467</v>
      </c>
      <c r="F258" s="156"/>
      <c r="G258" s="157"/>
      <c r="H258" s="27"/>
    </row>
    <row r="259" spans="1:8" ht="15.75">
      <c r="A259" s="152">
        <v>27</v>
      </c>
      <c r="B259" s="168" t="s">
        <v>262</v>
      </c>
      <c r="C259" s="169"/>
      <c r="D259" s="25" t="s">
        <v>256</v>
      </c>
      <c r="E259" s="16">
        <v>23</v>
      </c>
      <c r="F259" s="16">
        <v>22</v>
      </c>
      <c r="G259" s="16">
        <v>23</v>
      </c>
      <c r="H259" s="17" t="s">
        <v>727</v>
      </c>
    </row>
    <row r="260" spans="1:8" ht="15.75">
      <c r="A260" s="152"/>
      <c r="B260" s="193" t="s">
        <v>51</v>
      </c>
      <c r="C260" s="180"/>
      <c r="D260" s="10" t="s">
        <v>249</v>
      </c>
      <c r="E260" s="32">
        <v>13</v>
      </c>
      <c r="F260" s="32">
        <v>13</v>
      </c>
      <c r="G260" s="32">
        <v>13</v>
      </c>
      <c r="H260" s="17" t="s">
        <v>726</v>
      </c>
    </row>
    <row r="261" spans="1:8" ht="15.75">
      <c r="A261" s="152"/>
      <c r="B261" s="193" t="s">
        <v>134</v>
      </c>
      <c r="C261" s="180"/>
      <c r="D261" s="10" t="s">
        <v>250</v>
      </c>
      <c r="E261" s="32">
        <v>0</v>
      </c>
      <c r="F261" s="32">
        <v>0</v>
      </c>
      <c r="G261" s="32">
        <v>0</v>
      </c>
      <c r="H261" s="17" t="s">
        <v>725</v>
      </c>
    </row>
    <row r="262" spans="1:8" ht="16.5" thickBot="1">
      <c r="A262" s="144"/>
      <c r="B262" s="33" t="s">
        <v>4</v>
      </c>
      <c r="C262" s="34">
        <v>578</v>
      </c>
      <c r="D262" s="48" t="s">
        <v>25</v>
      </c>
      <c r="E262" s="162">
        <f>(E259+F259+G259+E260+F260+G260+E261+F261+G261)/3/C262</f>
        <v>0.06170703575547866</v>
      </c>
      <c r="F262" s="162"/>
      <c r="G262" s="162"/>
      <c r="H262" s="27"/>
    </row>
    <row r="263" spans="1:8" ht="15.75">
      <c r="A263" s="154">
        <v>28</v>
      </c>
      <c r="B263" s="168">
        <v>617</v>
      </c>
      <c r="C263" s="169"/>
      <c r="D263" s="25" t="s">
        <v>257</v>
      </c>
      <c r="E263" s="154">
        <v>35</v>
      </c>
      <c r="F263" s="154">
        <v>86</v>
      </c>
      <c r="G263" s="154">
        <v>53</v>
      </c>
      <c r="H263" s="4"/>
    </row>
    <row r="264" spans="1:8" ht="15.75">
      <c r="A264" s="152"/>
      <c r="B264" s="166" t="s">
        <v>251</v>
      </c>
      <c r="C264" s="167"/>
      <c r="D264" s="10" t="s">
        <v>252</v>
      </c>
      <c r="E264" s="152"/>
      <c r="F264" s="152"/>
      <c r="G264" s="152"/>
      <c r="H264" s="4"/>
    </row>
    <row r="265" spans="1:8" ht="15.75">
      <c r="A265" s="152"/>
      <c r="B265" s="166" t="s">
        <v>52</v>
      </c>
      <c r="C265" s="167"/>
      <c r="D265" s="10" t="s">
        <v>253</v>
      </c>
      <c r="E265" s="153"/>
      <c r="F265" s="153"/>
      <c r="G265" s="153"/>
      <c r="H265" s="4"/>
    </row>
    <row r="266" spans="1:8" ht="15.75">
      <c r="A266" s="152"/>
      <c r="B266" s="18"/>
      <c r="C266" s="19"/>
      <c r="D266" s="7" t="s">
        <v>259</v>
      </c>
      <c r="E266" s="32">
        <v>29</v>
      </c>
      <c r="F266" s="32">
        <v>60</v>
      </c>
      <c r="G266" s="32">
        <v>26</v>
      </c>
      <c r="H266" s="4"/>
    </row>
    <row r="267" spans="1:8" ht="15.75">
      <c r="A267" s="152"/>
      <c r="B267" s="38" t="s">
        <v>4</v>
      </c>
      <c r="C267" s="21">
        <v>910</v>
      </c>
      <c r="D267" s="8" t="s">
        <v>258</v>
      </c>
      <c r="E267" s="148">
        <v>90</v>
      </c>
      <c r="F267" s="148">
        <v>52</v>
      </c>
      <c r="G267" s="148">
        <v>33</v>
      </c>
      <c r="H267" s="17" t="s">
        <v>768</v>
      </c>
    </row>
    <row r="268" spans="1:8" ht="15.75">
      <c r="A268" s="152"/>
      <c r="B268" s="18"/>
      <c r="C268" s="19"/>
      <c r="D268" s="4" t="s">
        <v>254</v>
      </c>
      <c r="E268" s="148"/>
      <c r="F268" s="148"/>
      <c r="G268" s="148"/>
      <c r="H268" s="17" t="s">
        <v>65</v>
      </c>
    </row>
    <row r="269" spans="1:8" ht="15.75">
      <c r="A269" s="152"/>
      <c r="B269" s="18"/>
      <c r="C269" s="19"/>
      <c r="D269" s="5" t="s">
        <v>255</v>
      </c>
      <c r="E269" s="148"/>
      <c r="F269" s="148"/>
      <c r="G269" s="148"/>
      <c r="H269" s="17" t="s">
        <v>725</v>
      </c>
    </row>
    <row r="270" spans="1:8" ht="15.75">
      <c r="A270" s="152"/>
      <c r="B270" s="18"/>
      <c r="C270" s="19"/>
      <c r="D270" s="7" t="s">
        <v>153</v>
      </c>
      <c r="E270" s="32"/>
      <c r="F270" s="32"/>
      <c r="G270" s="32"/>
      <c r="H270" s="4"/>
    </row>
    <row r="271" spans="1:8" ht="15.75">
      <c r="A271" s="152"/>
      <c r="B271" s="18"/>
      <c r="C271" s="19"/>
      <c r="D271" s="7" t="s">
        <v>260</v>
      </c>
      <c r="E271" s="32">
        <v>68</v>
      </c>
      <c r="F271" s="32">
        <v>58</v>
      </c>
      <c r="G271" s="32">
        <v>52</v>
      </c>
      <c r="H271" s="4"/>
    </row>
    <row r="272" spans="1:8" ht="15.75">
      <c r="A272" s="152"/>
      <c r="B272" s="18"/>
      <c r="C272" s="19"/>
      <c r="D272" s="7" t="s">
        <v>261</v>
      </c>
      <c r="E272" s="32">
        <v>42</v>
      </c>
      <c r="F272" s="32">
        <v>32</v>
      </c>
      <c r="G272" s="32">
        <v>47</v>
      </c>
      <c r="H272" s="4"/>
    </row>
    <row r="273" spans="1:8" ht="16.5" thickBot="1">
      <c r="A273" s="144"/>
      <c r="B273" s="28"/>
      <c r="C273" s="29"/>
      <c r="D273" s="48" t="s">
        <v>25</v>
      </c>
      <c r="E273" s="162">
        <f>(E263+F263+G263+E264+F264+G264+E265+F265+G265+E266+F266+G266+E267+F267+G267+E270+F270+G270+E271+F271+G271+E272+F272+G272)/3/C267</f>
        <v>0.2794871794871795</v>
      </c>
      <c r="F273" s="162"/>
      <c r="G273" s="162"/>
      <c r="H273" s="27"/>
    </row>
    <row r="274" spans="1:8" ht="15.75">
      <c r="A274" s="154">
        <v>29</v>
      </c>
      <c r="B274" s="168">
        <v>618</v>
      </c>
      <c r="C274" s="169"/>
      <c r="D274" s="25" t="s">
        <v>265</v>
      </c>
      <c r="E274" s="16">
        <v>12</v>
      </c>
      <c r="F274" s="16">
        <v>19</v>
      </c>
      <c r="G274" s="16">
        <v>30</v>
      </c>
      <c r="H274" s="4"/>
    </row>
    <row r="275" spans="1:8" ht="15.75">
      <c r="A275" s="152"/>
      <c r="B275" s="166" t="s">
        <v>105</v>
      </c>
      <c r="C275" s="167"/>
      <c r="D275" s="7" t="s">
        <v>266</v>
      </c>
      <c r="E275" s="32">
        <v>6</v>
      </c>
      <c r="F275" s="32">
        <v>3</v>
      </c>
      <c r="G275" s="32">
        <v>21</v>
      </c>
      <c r="H275" s="4"/>
    </row>
    <row r="276" spans="1:8" ht="15.75">
      <c r="A276" s="152"/>
      <c r="B276" s="166" t="s">
        <v>52</v>
      </c>
      <c r="C276" s="167"/>
      <c r="D276" s="7" t="s">
        <v>267</v>
      </c>
      <c r="E276" s="32">
        <v>7</v>
      </c>
      <c r="F276" s="32">
        <v>10</v>
      </c>
      <c r="G276" s="32">
        <v>10</v>
      </c>
      <c r="H276" s="4"/>
    </row>
    <row r="277" spans="1:8" ht="15.75">
      <c r="A277" s="152"/>
      <c r="B277" s="166" t="s">
        <v>106</v>
      </c>
      <c r="C277" s="167"/>
      <c r="D277" s="7" t="s">
        <v>268</v>
      </c>
      <c r="E277" s="32">
        <v>34</v>
      </c>
      <c r="F277" s="32">
        <v>40</v>
      </c>
      <c r="G277" s="32">
        <v>43</v>
      </c>
      <c r="H277" s="4"/>
    </row>
    <row r="278" spans="1:8" ht="15.75">
      <c r="A278" s="152"/>
      <c r="B278" s="38"/>
      <c r="C278" s="21"/>
      <c r="D278" s="7" t="s">
        <v>269</v>
      </c>
      <c r="E278" s="32">
        <v>63</v>
      </c>
      <c r="F278" s="32">
        <v>29</v>
      </c>
      <c r="G278" s="32">
        <v>71</v>
      </c>
      <c r="H278" s="4"/>
    </row>
    <row r="279" spans="1:8" ht="15.75">
      <c r="A279" s="152"/>
      <c r="B279" s="38" t="s">
        <v>4</v>
      </c>
      <c r="C279" s="21">
        <v>455</v>
      </c>
      <c r="D279" s="7" t="s">
        <v>270</v>
      </c>
      <c r="E279" s="32">
        <v>4</v>
      </c>
      <c r="F279" s="32">
        <v>0</v>
      </c>
      <c r="G279" s="32">
        <v>6</v>
      </c>
      <c r="H279" s="17" t="s">
        <v>730</v>
      </c>
    </row>
    <row r="280" spans="1:8" ht="15.75">
      <c r="A280" s="152"/>
      <c r="B280" s="18"/>
      <c r="C280" s="19"/>
      <c r="D280" s="10" t="s">
        <v>263</v>
      </c>
      <c r="E280" s="32">
        <v>7</v>
      </c>
      <c r="F280" s="32">
        <v>12</v>
      </c>
      <c r="G280" s="32">
        <v>16</v>
      </c>
      <c r="H280" s="17" t="s">
        <v>736</v>
      </c>
    </row>
    <row r="281" spans="1:8" ht="15.75">
      <c r="A281" s="152"/>
      <c r="B281" s="18"/>
      <c r="C281" s="19"/>
      <c r="D281" s="7" t="s">
        <v>271</v>
      </c>
      <c r="E281" s="32">
        <v>15</v>
      </c>
      <c r="F281" s="32">
        <v>5</v>
      </c>
      <c r="G281" s="32">
        <v>11</v>
      </c>
      <c r="H281" s="17" t="s">
        <v>81</v>
      </c>
    </row>
    <row r="282" spans="1:8" ht="15.75">
      <c r="A282" s="152"/>
      <c r="B282" s="18"/>
      <c r="C282" s="19"/>
      <c r="D282" s="7" t="s">
        <v>272</v>
      </c>
      <c r="E282" s="32">
        <v>26</v>
      </c>
      <c r="F282" s="32">
        <v>9</v>
      </c>
      <c r="G282" s="32">
        <v>25</v>
      </c>
      <c r="H282" s="4"/>
    </row>
    <row r="283" spans="1:8" ht="15.75">
      <c r="A283" s="152"/>
      <c r="B283" s="18"/>
      <c r="C283" s="19"/>
      <c r="D283" s="7" t="s">
        <v>273</v>
      </c>
      <c r="E283" s="32">
        <v>11</v>
      </c>
      <c r="F283" s="32">
        <v>26</v>
      </c>
      <c r="G283" s="32">
        <v>46</v>
      </c>
      <c r="H283" s="4"/>
    </row>
    <row r="284" spans="1:8" ht="15.75">
      <c r="A284" s="152"/>
      <c r="B284" s="18"/>
      <c r="C284" s="19"/>
      <c r="D284" s="7" t="s">
        <v>274</v>
      </c>
      <c r="E284" s="32">
        <v>0</v>
      </c>
      <c r="F284" s="32">
        <v>0</v>
      </c>
      <c r="G284" s="32">
        <v>0</v>
      </c>
      <c r="H284" s="4"/>
    </row>
    <row r="285" spans="1:8" ht="15.75">
      <c r="A285" s="152"/>
      <c r="B285" s="18"/>
      <c r="C285" s="19"/>
      <c r="D285" s="7" t="s">
        <v>275</v>
      </c>
      <c r="E285" s="32">
        <v>4</v>
      </c>
      <c r="F285" s="32">
        <v>4</v>
      </c>
      <c r="G285" s="32">
        <v>1</v>
      </c>
      <c r="H285" s="4"/>
    </row>
    <row r="286" spans="1:8" ht="15.75">
      <c r="A286" s="152"/>
      <c r="B286" s="18"/>
      <c r="C286" s="19"/>
      <c r="D286" s="7" t="s">
        <v>276</v>
      </c>
      <c r="E286" s="32">
        <v>0</v>
      </c>
      <c r="F286" s="32">
        <v>5</v>
      </c>
      <c r="G286" s="32">
        <v>9</v>
      </c>
      <c r="H286" s="4"/>
    </row>
    <row r="287" spans="1:8" ht="16.5" thickBot="1">
      <c r="A287" s="144"/>
      <c r="B287" s="28"/>
      <c r="C287" s="29"/>
      <c r="D287" s="48" t="s">
        <v>25</v>
      </c>
      <c r="E287" s="162">
        <f>(E274+F274+G274+E275+F275+G275+E276+F276+G276+E277+F277+G277+E278+F278+G278+E279+F279+G279+E280+F280+G280+E281+F281+G281+E282+F282+G282+E283+F283+G283+E284+F284+G284+E285+F285+G285+E286+F286+G286)/3/C279</f>
        <v>0.46886446886446886</v>
      </c>
      <c r="F287" s="162"/>
      <c r="G287" s="162"/>
      <c r="H287" s="27"/>
    </row>
    <row r="288" spans="1:8" ht="15.75">
      <c r="A288" s="154">
        <v>30</v>
      </c>
      <c r="B288" s="168">
        <v>619</v>
      </c>
      <c r="C288" s="169"/>
      <c r="D288" s="25" t="s">
        <v>277</v>
      </c>
      <c r="E288" s="108">
        <v>14</v>
      </c>
      <c r="F288" s="108">
        <v>4</v>
      </c>
      <c r="G288" s="108">
        <v>11</v>
      </c>
      <c r="H288" s="4"/>
    </row>
    <row r="289" spans="1:8" ht="15.75">
      <c r="A289" s="152"/>
      <c r="B289" s="166" t="s">
        <v>105</v>
      </c>
      <c r="C289" s="167"/>
      <c r="D289" s="7" t="s">
        <v>278</v>
      </c>
      <c r="E289" s="109">
        <v>26</v>
      </c>
      <c r="F289" s="109">
        <v>6</v>
      </c>
      <c r="G289" s="109">
        <v>2</v>
      </c>
      <c r="H289" s="4"/>
    </row>
    <row r="290" spans="1:8" ht="15.75">
      <c r="A290" s="152"/>
      <c r="B290" s="166" t="s">
        <v>52</v>
      </c>
      <c r="C290" s="167"/>
      <c r="D290" s="7" t="s">
        <v>279</v>
      </c>
      <c r="E290" s="109">
        <v>0</v>
      </c>
      <c r="F290" s="109">
        <v>0</v>
      </c>
      <c r="G290" s="109">
        <v>0</v>
      </c>
      <c r="H290" s="4"/>
    </row>
    <row r="291" spans="1:8" ht="15.75">
      <c r="A291" s="152"/>
      <c r="B291" s="166" t="s">
        <v>106</v>
      </c>
      <c r="C291" s="167"/>
      <c r="D291" s="7" t="s">
        <v>280</v>
      </c>
      <c r="E291" s="109">
        <v>2</v>
      </c>
      <c r="F291" s="109">
        <v>3</v>
      </c>
      <c r="G291" s="109">
        <v>3</v>
      </c>
      <c r="H291" s="17" t="s">
        <v>723</v>
      </c>
    </row>
    <row r="292" spans="1:8" ht="15.75">
      <c r="A292" s="152"/>
      <c r="B292" s="18"/>
      <c r="C292" s="19"/>
      <c r="D292" s="7" t="s">
        <v>281</v>
      </c>
      <c r="E292" s="109">
        <v>0</v>
      </c>
      <c r="F292" s="109">
        <v>0</v>
      </c>
      <c r="G292" s="109">
        <v>0</v>
      </c>
      <c r="H292" s="17" t="s">
        <v>745</v>
      </c>
    </row>
    <row r="293" spans="1:8" ht="15.75">
      <c r="A293" s="152"/>
      <c r="B293" s="38" t="s">
        <v>4</v>
      </c>
      <c r="C293" s="21">
        <v>455</v>
      </c>
      <c r="D293" s="7" t="s">
        <v>282</v>
      </c>
      <c r="E293" s="109">
        <v>31</v>
      </c>
      <c r="F293" s="109">
        <v>20</v>
      </c>
      <c r="G293" s="109">
        <v>14</v>
      </c>
      <c r="H293" s="17" t="s">
        <v>743</v>
      </c>
    </row>
    <row r="294" spans="1:8" ht="15.75">
      <c r="A294" s="152"/>
      <c r="B294" s="18"/>
      <c r="C294" s="19"/>
      <c r="D294" s="7" t="s">
        <v>283</v>
      </c>
      <c r="E294" s="109">
        <v>14</v>
      </c>
      <c r="F294" s="109">
        <v>7</v>
      </c>
      <c r="G294" s="109">
        <v>15</v>
      </c>
      <c r="H294" s="4"/>
    </row>
    <row r="295" spans="1:8" ht="15.75">
      <c r="A295" s="152"/>
      <c r="B295" s="18"/>
      <c r="C295" s="19"/>
      <c r="D295" s="7" t="s">
        <v>284</v>
      </c>
      <c r="E295" s="109">
        <v>17</v>
      </c>
      <c r="F295" s="109">
        <v>12</v>
      </c>
      <c r="G295" s="109">
        <v>13</v>
      </c>
      <c r="H295" s="4"/>
    </row>
    <row r="296" spans="1:8" ht="15.75">
      <c r="A296" s="152"/>
      <c r="B296" s="18"/>
      <c r="C296" s="19"/>
      <c r="D296" s="10" t="s">
        <v>264</v>
      </c>
      <c r="E296" s="109">
        <v>2</v>
      </c>
      <c r="F296" s="109">
        <v>2</v>
      </c>
      <c r="G296" s="109">
        <v>2</v>
      </c>
      <c r="H296" s="4"/>
    </row>
    <row r="297" spans="1:8" ht="15.75">
      <c r="A297" s="152"/>
      <c r="B297" s="18"/>
      <c r="C297" s="19"/>
      <c r="D297" s="10" t="s">
        <v>602</v>
      </c>
      <c r="E297" s="109">
        <v>3</v>
      </c>
      <c r="F297" s="109">
        <v>0</v>
      </c>
      <c r="G297" s="116">
        <v>0</v>
      </c>
      <c r="H297" s="4"/>
    </row>
    <row r="298" spans="1:8" ht="16.5" thickBot="1">
      <c r="A298" s="144"/>
      <c r="B298" s="28"/>
      <c r="C298" s="29"/>
      <c r="D298" s="48" t="s">
        <v>25</v>
      </c>
      <c r="E298" s="155">
        <f>(E288+F288+G288+E289+F289+G289+E290+F290+G290+E291+F291+G291+E292+F292+G292+E293+F293+G293+E294+F294+G294+E295+F295+G295+E296+F296+G296)/3/C293</f>
        <v>0.16117216117216115</v>
      </c>
      <c r="F298" s="156"/>
      <c r="G298" s="157"/>
      <c r="H298" s="27"/>
    </row>
    <row r="299" spans="1:8" ht="15.75">
      <c r="A299" s="154">
        <v>31</v>
      </c>
      <c r="B299" s="168">
        <v>620</v>
      </c>
      <c r="C299" s="169"/>
      <c r="D299" s="25" t="s">
        <v>285</v>
      </c>
      <c r="E299" s="16">
        <v>5</v>
      </c>
      <c r="F299" s="16">
        <v>0</v>
      </c>
      <c r="G299" s="16">
        <v>0</v>
      </c>
      <c r="H299" s="4"/>
    </row>
    <row r="300" spans="1:8" ht="15.75">
      <c r="A300" s="152"/>
      <c r="B300" s="129" t="s">
        <v>29</v>
      </c>
      <c r="C300" s="177"/>
      <c r="D300" s="7" t="s">
        <v>286</v>
      </c>
      <c r="E300" s="32">
        <v>5</v>
      </c>
      <c r="F300" s="32">
        <v>3</v>
      </c>
      <c r="G300" s="32">
        <v>1</v>
      </c>
      <c r="H300" s="4"/>
    </row>
    <row r="301" spans="1:8" ht="15.75">
      <c r="A301" s="152"/>
      <c r="B301" s="129" t="s">
        <v>134</v>
      </c>
      <c r="C301" s="177"/>
      <c r="D301" s="66" t="s">
        <v>287</v>
      </c>
      <c r="E301" s="32">
        <v>7</v>
      </c>
      <c r="F301" s="32">
        <v>30</v>
      </c>
      <c r="G301" s="32">
        <v>34</v>
      </c>
      <c r="H301" s="4"/>
    </row>
    <row r="302" spans="1:8" ht="15.75">
      <c r="A302" s="152"/>
      <c r="B302" s="129" t="s">
        <v>106</v>
      </c>
      <c r="C302" s="177"/>
      <c r="D302" s="7" t="s">
        <v>288</v>
      </c>
      <c r="E302" s="32">
        <v>1</v>
      </c>
      <c r="F302" s="32">
        <v>1</v>
      </c>
      <c r="G302" s="32">
        <v>0</v>
      </c>
      <c r="H302" s="17" t="s">
        <v>730</v>
      </c>
    </row>
    <row r="303" spans="1:8" ht="15.75">
      <c r="A303" s="152"/>
      <c r="B303" s="18"/>
      <c r="C303" s="19"/>
      <c r="D303" s="7" t="s">
        <v>289</v>
      </c>
      <c r="E303" s="32">
        <v>31</v>
      </c>
      <c r="F303" s="32">
        <v>17</v>
      </c>
      <c r="G303" s="32">
        <v>25</v>
      </c>
      <c r="H303" s="17" t="s">
        <v>719</v>
      </c>
    </row>
    <row r="304" spans="1:8" ht="15.75">
      <c r="A304" s="152"/>
      <c r="B304" s="38" t="s">
        <v>4</v>
      </c>
      <c r="C304" s="21">
        <v>363</v>
      </c>
      <c r="D304" s="7" t="s">
        <v>290</v>
      </c>
      <c r="E304" s="32">
        <v>13</v>
      </c>
      <c r="F304" s="32">
        <v>19</v>
      </c>
      <c r="G304" s="32">
        <v>16</v>
      </c>
      <c r="H304" s="17" t="s">
        <v>762</v>
      </c>
    </row>
    <row r="305" spans="1:8" ht="15.75">
      <c r="A305" s="152"/>
      <c r="B305" s="18"/>
      <c r="C305" s="19"/>
      <c r="D305" s="7" t="s">
        <v>291</v>
      </c>
      <c r="E305" s="32">
        <v>0</v>
      </c>
      <c r="F305" s="32">
        <v>0</v>
      </c>
      <c r="G305" s="32">
        <v>0</v>
      </c>
      <c r="H305" s="4"/>
    </row>
    <row r="306" spans="1:8" ht="15.75">
      <c r="A306" s="152"/>
      <c r="B306" s="18"/>
      <c r="C306" s="19"/>
      <c r="D306" s="7" t="s">
        <v>292</v>
      </c>
      <c r="E306" s="32">
        <v>50</v>
      </c>
      <c r="F306" s="32">
        <v>49</v>
      </c>
      <c r="G306" s="32">
        <v>60</v>
      </c>
      <c r="H306" s="4"/>
    </row>
    <row r="307" spans="1:8" ht="16.5" thickBot="1">
      <c r="A307" s="144"/>
      <c r="B307" s="28"/>
      <c r="C307" s="29"/>
      <c r="D307" s="48" t="s">
        <v>25</v>
      </c>
      <c r="E307" s="155">
        <f>(E299+F299+G299+E300+F300+G300+E301+F301+G301+E302+F302+G302+E303+F303+G303+E304+F304+G304+E305+F305+G305+E306+F306+G306)/3/C304</f>
        <v>0.3370064279155188</v>
      </c>
      <c r="F307" s="156"/>
      <c r="G307" s="157"/>
      <c r="H307" s="27"/>
    </row>
    <row r="308" spans="1:8" ht="15.75">
      <c r="A308" s="152">
        <v>32</v>
      </c>
      <c r="B308" s="168" t="s">
        <v>293</v>
      </c>
      <c r="C308" s="169"/>
      <c r="D308" s="25" t="s">
        <v>294</v>
      </c>
      <c r="E308" s="16">
        <v>20</v>
      </c>
      <c r="F308" s="16">
        <v>18</v>
      </c>
      <c r="G308" s="16">
        <v>21</v>
      </c>
      <c r="H308" s="17" t="s">
        <v>730</v>
      </c>
    </row>
    <row r="309" spans="1:8" ht="15.75">
      <c r="A309" s="152"/>
      <c r="B309" s="129" t="s">
        <v>29</v>
      </c>
      <c r="C309" s="177"/>
      <c r="D309" s="7" t="s">
        <v>295</v>
      </c>
      <c r="E309" s="32">
        <v>52</v>
      </c>
      <c r="F309" s="32">
        <v>57</v>
      </c>
      <c r="G309" s="32">
        <v>41</v>
      </c>
      <c r="H309" s="17" t="s">
        <v>719</v>
      </c>
    </row>
    <row r="310" spans="1:8" ht="15.75">
      <c r="A310" s="152"/>
      <c r="B310" s="129" t="s">
        <v>134</v>
      </c>
      <c r="C310" s="177"/>
      <c r="D310" s="7" t="s">
        <v>296</v>
      </c>
      <c r="E310" s="32">
        <v>40</v>
      </c>
      <c r="F310" s="32">
        <v>16</v>
      </c>
      <c r="G310" s="32">
        <v>25</v>
      </c>
      <c r="H310" s="17" t="s">
        <v>762</v>
      </c>
    </row>
    <row r="311" spans="1:8" ht="16.5" thickBot="1">
      <c r="A311" s="144"/>
      <c r="B311" s="33" t="s">
        <v>4</v>
      </c>
      <c r="C311" s="34">
        <v>361</v>
      </c>
      <c r="D311" s="35" t="s">
        <v>25</v>
      </c>
      <c r="E311" s="155">
        <f>(E308+F308+G308+E309+F309+G309+E310+F310+G310)/3/C311</f>
        <v>0.2677746999076639</v>
      </c>
      <c r="F311" s="156"/>
      <c r="G311" s="157"/>
      <c r="H311" s="27"/>
    </row>
    <row r="312" spans="1:8" ht="15.75">
      <c r="A312" s="154">
        <v>33</v>
      </c>
      <c r="B312" s="168">
        <v>622</v>
      </c>
      <c r="C312" s="169"/>
      <c r="D312" s="25" t="s">
        <v>297</v>
      </c>
      <c r="E312" s="16">
        <v>0</v>
      </c>
      <c r="F312" s="16">
        <v>0</v>
      </c>
      <c r="G312" s="16">
        <v>0</v>
      </c>
      <c r="H312" s="4"/>
    </row>
    <row r="313" spans="1:8" ht="15.75">
      <c r="A313" s="152"/>
      <c r="B313" s="166" t="s">
        <v>29</v>
      </c>
      <c r="C313" s="167"/>
      <c r="D313" s="7" t="s">
        <v>298</v>
      </c>
      <c r="E313" s="32">
        <v>11</v>
      </c>
      <c r="F313" s="32">
        <v>13</v>
      </c>
      <c r="G313" s="32">
        <v>30</v>
      </c>
      <c r="H313" s="4"/>
    </row>
    <row r="314" spans="1:8" ht="15.75">
      <c r="A314" s="152"/>
      <c r="B314" s="166" t="s">
        <v>52</v>
      </c>
      <c r="C314" s="167"/>
      <c r="D314" s="7" t="s">
        <v>299</v>
      </c>
      <c r="E314" s="32">
        <v>53</v>
      </c>
      <c r="F314" s="32">
        <v>56</v>
      </c>
      <c r="G314" s="32">
        <v>51</v>
      </c>
      <c r="H314" s="17" t="s">
        <v>43</v>
      </c>
    </row>
    <row r="315" spans="1:8" ht="15.75">
      <c r="A315" s="152"/>
      <c r="B315" s="166" t="s">
        <v>42</v>
      </c>
      <c r="C315" s="167"/>
      <c r="D315" s="7" t="s">
        <v>300</v>
      </c>
      <c r="E315" s="32">
        <v>37</v>
      </c>
      <c r="F315" s="32">
        <v>45</v>
      </c>
      <c r="G315" s="32">
        <v>21</v>
      </c>
      <c r="H315" s="17" t="s">
        <v>724</v>
      </c>
    </row>
    <row r="316" spans="1:8" ht="15.75">
      <c r="A316" s="152"/>
      <c r="B316" s="18"/>
      <c r="C316" s="19"/>
      <c r="D316" s="7" t="s">
        <v>301</v>
      </c>
      <c r="E316" s="32"/>
      <c r="F316" s="32"/>
      <c r="G316" s="32"/>
      <c r="H316" s="17" t="s">
        <v>725</v>
      </c>
    </row>
    <row r="317" spans="1:8" ht="15.75">
      <c r="A317" s="152"/>
      <c r="B317" s="38" t="s">
        <v>4</v>
      </c>
      <c r="C317" s="21">
        <v>464</v>
      </c>
      <c r="D317" s="7" t="s">
        <v>302</v>
      </c>
      <c r="E317" s="32">
        <v>14</v>
      </c>
      <c r="F317" s="32">
        <v>17</v>
      </c>
      <c r="G317" s="32">
        <v>24</v>
      </c>
      <c r="H317" s="4"/>
    </row>
    <row r="318" spans="1:8" ht="15.75">
      <c r="A318" s="152"/>
      <c r="B318" s="38"/>
      <c r="C318" s="21"/>
      <c r="D318" s="7" t="s">
        <v>303</v>
      </c>
      <c r="E318" s="32">
        <v>13</v>
      </c>
      <c r="F318" s="32">
        <v>16</v>
      </c>
      <c r="G318" s="32">
        <v>24</v>
      </c>
      <c r="H318" s="4"/>
    </row>
    <row r="319" spans="1:8" ht="15.75">
      <c r="A319" s="152"/>
      <c r="B319" s="18"/>
      <c r="C319" s="19"/>
      <c r="D319" s="10" t="s">
        <v>518</v>
      </c>
      <c r="E319" s="70">
        <v>22</v>
      </c>
      <c r="F319" s="70">
        <v>24</v>
      </c>
      <c r="G319" s="40">
        <v>20</v>
      </c>
      <c r="H319" s="4"/>
    </row>
    <row r="320" spans="1:8" ht="16.5" thickBot="1">
      <c r="A320" s="144"/>
      <c r="B320" s="28"/>
      <c r="C320" s="29"/>
      <c r="D320" s="35" t="s">
        <v>25</v>
      </c>
      <c r="E320" s="155">
        <f>(E312+F312+G312+E313+F313+G313+E314+F314+G314+E315+F315+G315+E316+F316+G316+E317+F317+G317+E318+F318+G318+E319+F319+G319)/3/C317</f>
        <v>0.35272988505747127</v>
      </c>
      <c r="F320" s="156"/>
      <c r="G320" s="157"/>
      <c r="H320" s="27"/>
    </row>
    <row r="321" spans="1:8" ht="15.75">
      <c r="A321" s="154">
        <v>34</v>
      </c>
      <c r="B321" s="168">
        <v>623</v>
      </c>
      <c r="C321" s="169"/>
      <c r="D321" s="45" t="s">
        <v>173</v>
      </c>
      <c r="E321" s="16"/>
      <c r="F321" s="16"/>
      <c r="G321" s="16"/>
      <c r="H321" s="4"/>
    </row>
    <row r="322" spans="1:8" ht="15.75">
      <c r="A322" s="152"/>
      <c r="B322" s="166" t="s">
        <v>29</v>
      </c>
      <c r="C322" s="167"/>
      <c r="D322" s="7" t="s">
        <v>309</v>
      </c>
      <c r="E322" s="32">
        <v>9</v>
      </c>
      <c r="F322" s="32">
        <v>20</v>
      </c>
      <c r="G322" s="32">
        <v>34</v>
      </c>
      <c r="H322" s="4"/>
    </row>
    <row r="323" spans="1:8" ht="15.75">
      <c r="A323" s="152"/>
      <c r="B323" s="166" t="s">
        <v>167</v>
      </c>
      <c r="C323" s="167"/>
      <c r="D323" s="7" t="s">
        <v>310</v>
      </c>
      <c r="E323" s="32">
        <v>0</v>
      </c>
      <c r="F323" s="32">
        <v>11</v>
      </c>
      <c r="G323" s="32">
        <v>8</v>
      </c>
      <c r="H323" s="4"/>
    </row>
    <row r="324" spans="1:8" ht="15.75">
      <c r="A324" s="152"/>
      <c r="B324" s="166" t="s">
        <v>106</v>
      </c>
      <c r="C324" s="167"/>
      <c r="D324" s="7" t="s">
        <v>311</v>
      </c>
      <c r="E324" s="32">
        <v>4</v>
      </c>
      <c r="F324" s="32">
        <v>3</v>
      </c>
      <c r="G324" s="32">
        <v>14</v>
      </c>
      <c r="H324" s="4"/>
    </row>
    <row r="325" spans="1:8" ht="15.75">
      <c r="A325" s="152"/>
      <c r="B325" s="18"/>
      <c r="C325" s="19"/>
      <c r="D325" s="8" t="s">
        <v>312</v>
      </c>
      <c r="E325" s="151">
        <v>10</v>
      </c>
      <c r="F325" s="151">
        <v>15</v>
      </c>
      <c r="G325" s="151">
        <v>8</v>
      </c>
      <c r="H325" s="17" t="s">
        <v>43</v>
      </c>
    </row>
    <row r="326" spans="1:8" ht="15.75">
      <c r="A326" s="152"/>
      <c r="B326" s="38" t="s">
        <v>4</v>
      </c>
      <c r="C326" s="21">
        <v>361.2</v>
      </c>
      <c r="D326" s="5" t="s">
        <v>304</v>
      </c>
      <c r="E326" s="153"/>
      <c r="F326" s="153"/>
      <c r="G326" s="153"/>
      <c r="H326" s="17" t="s">
        <v>719</v>
      </c>
    </row>
    <row r="327" spans="1:8" ht="15.75">
      <c r="A327" s="152"/>
      <c r="B327" s="18"/>
      <c r="C327" s="19"/>
      <c r="D327" s="70" t="s">
        <v>178</v>
      </c>
      <c r="E327" s="32"/>
      <c r="F327" s="32"/>
      <c r="G327" s="32"/>
      <c r="H327" s="17" t="s">
        <v>762</v>
      </c>
    </row>
    <row r="328" spans="1:8" ht="15.75">
      <c r="A328" s="152"/>
      <c r="B328" s="18"/>
      <c r="C328" s="21"/>
      <c r="D328" s="7" t="s">
        <v>313</v>
      </c>
      <c r="E328" s="32">
        <v>2</v>
      </c>
      <c r="F328" s="32">
        <v>17</v>
      </c>
      <c r="G328" s="32">
        <v>8</v>
      </c>
      <c r="H328" s="4"/>
    </row>
    <row r="329" spans="1:8" ht="15.75">
      <c r="A329" s="152"/>
      <c r="B329" s="18"/>
      <c r="C329" s="19"/>
      <c r="D329" s="7" t="s">
        <v>314</v>
      </c>
      <c r="E329" s="32">
        <v>1</v>
      </c>
      <c r="F329" s="32">
        <v>15</v>
      </c>
      <c r="G329" s="32">
        <v>20</v>
      </c>
      <c r="H329" s="4"/>
    </row>
    <row r="330" spans="1:8" ht="15.75">
      <c r="A330" s="152"/>
      <c r="B330" s="18"/>
      <c r="C330" s="19"/>
      <c r="D330" s="7" t="s">
        <v>315</v>
      </c>
      <c r="E330" s="32">
        <v>13</v>
      </c>
      <c r="F330" s="32">
        <v>12</v>
      </c>
      <c r="G330" s="32">
        <v>10</v>
      </c>
      <c r="H330" s="4"/>
    </row>
    <row r="331" spans="1:8" ht="15.75">
      <c r="A331" s="152"/>
      <c r="B331" s="18"/>
      <c r="C331" s="19"/>
      <c r="D331" s="7" t="s">
        <v>316</v>
      </c>
      <c r="E331" s="32">
        <v>0</v>
      </c>
      <c r="F331" s="32">
        <v>0</v>
      </c>
      <c r="G331" s="32">
        <v>0</v>
      </c>
      <c r="H331" s="4"/>
    </row>
    <row r="332" spans="1:8" ht="15.75">
      <c r="A332" s="152"/>
      <c r="B332" s="18"/>
      <c r="C332" s="19"/>
      <c r="D332" s="7" t="s">
        <v>317</v>
      </c>
      <c r="E332" s="32">
        <v>0</v>
      </c>
      <c r="F332" s="32">
        <v>0</v>
      </c>
      <c r="G332" s="32">
        <v>0</v>
      </c>
      <c r="H332" s="4"/>
    </row>
    <row r="333" spans="1:8" ht="16.5" thickBot="1">
      <c r="A333" s="144"/>
      <c r="B333" s="28"/>
      <c r="C333" s="29"/>
      <c r="D333" s="35" t="s">
        <v>25</v>
      </c>
      <c r="E333" s="162">
        <f>(E322+F322+G322+E323+F323+G323+E324+F324+G324+E325+F325+G325+E326+F326+G326+E328+F328+G328+E329+F329+G329+E330+F330+G330+E331+F331+G331+E332+F332+G332)/3/C326</f>
        <v>0.2159468438538206</v>
      </c>
      <c r="F333" s="162"/>
      <c r="G333" s="162"/>
      <c r="H333" s="27"/>
    </row>
    <row r="334" spans="1:8" ht="15.75">
      <c r="A334" s="154">
        <v>35</v>
      </c>
      <c r="B334" s="168">
        <v>624</v>
      </c>
      <c r="C334" s="169"/>
      <c r="D334" s="45" t="s">
        <v>173</v>
      </c>
      <c r="H334" s="4"/>
    </row>
    <row r="335" spans="1:8" ht="15.75">
      <c r="A335" s="152"/>
      <c r="B335" s="166" t="s">
        <v>51</v>
      </c>
      <c r="C335" s="167"/>
      <c r="D335" s="7" t="s">
        <v>769</v>
      </c>
      <c r="E335" s="32">
        <v>0</v>
      </c>
      <c r="F335" s="32">
        <v>0</v>
      </c>
      <c r="G335" s="105">
        <v>0.3</v>
      </c>
      <c r="H335" s="4"/>
    </row>
    <row r="336" spans="1:8" ht="15.75">
      <c r="A336" s="152"/>
      <c r="B336" s="166" t="s">
        <v>167</v>
      </c>
      <c r="C336" s="167"/>
      <c r="D336" s="7" t="s">
        <v>318</v>
      </c>
      <c r="E336" s="32">
        <v>36</v>
      </c>
      <c r="F336" s="32">
        <v>20</v>
      </c>
      <c r="G336" s="105">
        <v>16</v>
      </c>
      <c r="H336" s="4"/>
    </row>
    <row r="337" spans="1:8" ht="15.75">
      <c r="A337" s="152"/>
      <c r="B337" s="166" t="s">
        <v>106</v>
      </c>
      <c r="C337" s="167"/>
      <c r="D337" s="7" t="s">
        <v>319</v>
      </c>
      <c r="E337" s="32">
        <v>46</v>
      </c>
      <c r="F337" s="32">
        <v>50</v>
      </c>
      <c r="G337" s="105">
        <v>22</v>
      </c>
      <c r="H337" s="4"/>
    </row>
    <row r="338" spans="1:8" ht="15.75">
      <c r="A338" s="152"/>
      <c r="B338" s="18"/>
      <c r="C338" s="19"/>
      <c r="D338" s="7" t="s">
        <v>320</v>
      </c>
      <c r="E338" s="32">
        <v>34</v>
      </c>
      <c r="F338" s="32">
        <v>37</v>
      </c>
      <c r="G338" s="105">
        <v>28</v>
      </c>
      <c r="H338" s="4"/>
    </row>
    <row r="339" spans="1:8" ht="15.75">
      <c r="A339" s="152"/>
      <c r="B339" s="38" t="s">
        <v>4</v>
      </c>
      <c r="C339" s="21">
        <v>578</v>
      </c>
      <c r="D339" s="7" t="s">
        <v>321</v>
      </c>
      <c r="E339" s="32">
        <v>33</v>
      </c>
      <c r="F339" s="32">
        <v>41</v>
      </c>
      <c r="G339" s="105">
        <v>53</v>
      </c>
      <c r="H339" s="17" t="s">
        <v>730</v>
      </c>
    </row>
    <row r="340" spans="1:8" ht="15.75">
      <c r="A340" s="152"/>
      <c r="B340" s="18"/>
      <c r="C340" s="19"/>
      <c r="D340" s="7" t="s">
        <v>322</v>
      </c>
      <c r="E340" s="32">
        <v>5</v>
      </c>
      <c r="F340" s="32">
        <v>15</v>
      </c>
      <c r="G340" s="105">
        <v>18</v>
      </c>
      <c r="H340" s="17" t="s">
        <v>719</v>
      </c>
    </row>
    <row r="341" spans="1:8" ht="15.75">
      <c r="A341" s="152"/>
      <c r="B341" s="18"/>
      <c r="C341" s="19"/>
      <c r="D341" s="7" t="s">
        <v>323</v>
      </c>
      <c r="E341" s="32">
        <v>104</v>
      </c>
      <c r="F341" s="32">
        <v>88</v>
      </c>
      <c r="G341" s="105">
        <v>113</v>
      </c>
      <c r="H341" s="17" t="s">
        <v>81</v>
      </c>
    </row>
    <row r="342" spans="1:8" ht="15.75">
      <c r="A342" s="152"/>
      <c r="B342" s="18"/>
      <c r="C342" s="19"/>
      <c r="D342" s="70" t="s">
        <v>178</v>
      </c>
      <c r="H342" s="4"/>
    </row>
    <row r="343" spans="1:8" ht="15.75">
      <c r="A343" s="152"/>
      <c r="B343" s="18"/>
      <c r="C343" s="19"/>
      <c r="D343" s="7" t="s">
        <v>324</v>
      </c>
      <c r="E343" s="32">
        <v>12</v>
      </c>
      <c r="F343" s="32">
        <v>6</v>
      </c>
      <c r="G343" s="105">
        <v>10</v>
      </c>
      <c r="H343" s="4"/>
    </row>
    <row r="344" spans="1:8" ht="15.75">
      <c r="A344" s="152"/>
      <c r="B344" s="18"/>
      <c r="C344" s="19"/>
      <c r="D344" s="7" t="s">
        <v>312</v>
      </c>
      <c r="E344" s="32">
        <v>0</v>
      </c>
      <c r="F344" s="32">
        <v>0</v>
      </c>
      <c r="G344" s="105">
        <v>0</v>
      </c>
      <c r="H344" s="4"/>
    </row>
    <row r="345" spans="1:8" ht="15.75">
      <c r="A345" s="152"/>
      <c r="B345" s="18"/>
      <c r="C345" s="19"/>
      <c r="D345" s="7" t="s">
        <v>325</v>
      </c>
      <c r="E345" s="32">
        <v>6</v>
      </c>
      <c r="F345" s="32">
        <v>13</v>
      </c>
      <c r="G345" s="105">
        <v>4</v>
      </c>
      <c r="H345" s="4"/>
    </row>
    <row r="346" spans="1:8" ht="15.75">
      <c r="A346" s="152"/>
      <c r="B346" s="18"/>
      <c r="C346" s="19"/>
      <c r="D346" s="7" t="s">
        <v>326</v>
      </c>
      <c r="E346" s="32">
        <v>27</v>
      </c>
      <c r="F346" s="32">
        <v>53</v>
      </c>
      <c r="G346" s="105">
        <v>29</v>
      </c>
      <c r="H346" s="4"/>
    </row>
    <row r="347" spans="1:8" ht="15.75">
      <c r="A347" s="152"/>
      <c r="B347" s="18"/>
      <c r="C347" s="19"/>
      <c r="D347" s="7" t="s">
        <v>327</v>
      </c>
      <c r="E347" s="32">
        <v>0.8</v>
      </c>
      <c r="F347" s="32">
        <v>0.6</v>
      </c>
      <c r="G347" s="105">
        <v>0.6</v>
      </c>
      <c r="H347" s="4"/>
    </row>
    <row r="348" spans="1:8" ht="15.75">
      <c r="A348" s="152"/>
      <c r="B348" s="18"/>
      <c r="C348" s="19"/>
      <c r="D348" s="7" t="s">
        <v>328</v>
      </c>
      <c r="E348" s="32">
        <v>40</v>
      </c>
      <c r="F348" s="32">
        <v>47</v>
      </c>
      <c r="G348" s="105">
        <v>62</v>
      </c>
      <c r="H348" s="4"/>
    </row>
    <row r="349" spans="1:8" ht="16.5" thickBot="1">
      <c r="A349" s="144"/>
      <c r="B349" s="28"/>
      <c r="C349" s="29"/>
      <c r="D349" s="35" t="s">
        <v>25</v>
      </c>
      <c r="E349" s="162">
        <f>(E335+F335+G335+E336+F336+G336+E337+F337+G337+E338+F338+G339+G338+E339+F339+E340+F340+G340+E341+F341+G341+E343+F343+G343+E344+F344+G344+E345+F345+G345+E346+F346+G346+E347+F347+G347+E348+F348+G348)/3/C339</f>
        <v>0.6172433679354095</v>
      </c>
      <c r="F349" s="162"/>
      <c r="G349" s="162"/>
      <c r="H349" s="27"/>
    </row>
    <row r="350" spans="1:8" ht="15.75">
      <c r="A350" s="152">
        <v>36</v>
      </c>
      <c r="B350" s="194" t="s">
        <v>305</v>
      </c>
      <c r="C350" s="195"/>
      <c r="D350" s="196" t="s">
        <v>306</v>
      </c>
      <c r="E350" s="152">
        <v>110</v>
      </c>
      <c r="F350" s="152">
        <v>108</v>
      </c>
      <c r="G350" s="152">
        <v>110</v>
      </c>
      <c r="H350" s="17" t="s">
        <v>730</v>
      </c>
    </row>
    <row r="351" spans="1:8" ht="15.75">
      <c r="A351" s="152"/>
      <c r="B351" s="129" t="s">
        <v>198</v>
      </c>
      <c r="C351" s="177"/>
      <c r="D351" s="197"/>
      <c r="E351" s="152"/>
      <c r="F351" s="152"/>
      <c r="G351" s="152"/>
      <c r="H351" s="17" t="s">
        <v>719</v>
      </c>
    </row>
    <row r="352" spans="1:8" ht="15.75">
      <c r="A352" s="152"/>
      <c r="B352" s="129" t="s">
        <v>167</v>
      </c>
      <c r="C352" s="177"/>
      <c r="D352" s="198"/>
      <c r="E352" s="153"/>
      <c r="F352" s="153"/>
      <c r="G352" s="153"/>
      <c r="H352" s="17" t="s">
        <v>81</v>
      </c>
    </row>
    <row r="353" spans="1:8" ht="16.5" thickBot="1">
      <c r="A353" s="144"/>
      <c r="B353" s="33" t="s">
        <v>4</v>
      </c>
      <c r="C353" s="34">
        <v>464</v>
      </c>
      <c r="D353" s="35" t="s">
        <v>25</v>
      </c>
      <c r="E353" s="162">
        <f>(E350+F350+G350)/3/C353</f>
        <v>0.23563218390804597</v>
      </c>
      <c r="F353" s="162"/>
      <c r="G353" s="162"/>
      <c r="H353" s="27"/>
    </row>
    <row r="354" spans="1:8" ht="15.75">
      <c r="A354" s="154">
        <v>37</v>
      </c>
      <c r="B354" s="168">
        <v>626</v>
      </c>
      <c r="C354" s="169"/>
      <c r="D354" s="25" t="s">
        <v>329</v>
      </c>
      <c r="E354" s="16">
        <v>0</v>
      </c>
      <c r="F354" s="16">
        <v>0</v>
      </c>
      <c r="G354" s="16">
        <v>0</v>
      </c>
      <c r="H354" s="4"/>
    </row>
    <row r="355" spans="1:8" ht="15.75">
      <c r="A355" s="152"/>
      <c r="B355" s="166" t="s">
        <v>198</v>
      </c>
      <c r="C355" s="167"/>
      <c r="D355" s="7" t="s">
        <v>770</v>
      </c>
      <c r="E355" s="32">
        <v>13</v>
      </c>
      <c r="F355" s="32">
        <v>9</v>
      </c>
      <c r="G355" s="32">
        <v>9</v>
      </c>
      <c r="H355" s="4"/>
    </row>
    <row r="356" spans="1:8" ht="15.75">
      <c r="A356" s="152"/>
      <c r="B356" s="166" t="s">
        <v>167</v>
      </c>
      <c r="C356" s="167"/>
      <c r="D356" s="7" t="s">
        <v>330</v>
      </c>
      <c r="E356" s="32">
        <v>7</v>
      </c>
      <c r="F356" s="32">
        <v>3</v>
      </c>
      <c r="G356" s="32">
        <v>4</v>
      </c>
      <c r="H356" s="4"/>
    </row>
    <row r="357" spans="1:8" ht="15.75">
      <c r="A357" s="152"/>
      <c r="B357" s="166" t="s">
        <v>106</v>
      </c>
      <c r="C357" s="167"/>
      <c r="D357" s="7" t="s">
        <v>331</v>
      </c>
      <c r="E357" s="32">
        <v>1.5</v>
      </c>
      <c r="F357" s="32">
        <v>2.5</v>
      </c>
      <c r="G357" s="32">
        <v>12.6</v>
      </c>
      <c r="H357" s="17" t="s">
        <v>722</v>
      </c>
    </row>
    <row r="358" spans="1:8" ht="15.75">
      <c r="A358" s="152"/>
      <c r="B358" s="18"/>
      <c r="C358" s="19"/>
      <c r="D358" s="7" t="s">
        <v>332</v>
      </c>
      <c r="E358" s="32">
        <v>7</v>
      </c>
      <c r="F358" s="32">
        <v>40</v>
      </c>
      <c r="G358" s="32">
        <v>58</v>
      </c>
      <c r="H358" s="17" t="s">
        <v>27</v>
      </c>
    </row>
    <row r="359" spans="1:8" ht="15.75">
      <c r="A359" s="152"/>
      <c r="B359" s="38" t="s">
        <v>4</v>
      </c>
      <c r="C359" s="21">
        <v>464</v>
      </c>
      <c r="D359" s="7" t="s">
        <v>333</v>
      </c>
      <c r="E359" s="32">
        <v>4</v>
      </c>
      <c r="F359" s="32">
        <v>5</v>
      </c>
      <c r="G359" s="32">
        <v>0</v>
      </c>
      <c r="H359" s="17" t="s">
        <v>762</v>
      </c>
    </row>
    <row r="360" spans="1:8" ht="15.75">
      <c r="A360" s="152"/>
      <c r="B360" s="18"/>
      <c r="C360" s="19"/>
      <c r="D360" s="7" t="s">
        <v>334</v>
      </c>
      <c r="E360" s="32">
        <v>10</v>
      </c>
      <c r="F360" s="32">
        <v>10</v>
      </c>
      <c r="G360" s="32">
        <v>0</v>
      </c>
      <c r="H360" s="4"/>
    </row>
    <row r="361" spans="1:8" ht="15.75">
      <c r="A361" s="152"/>
      <c r="B361" s="18"/>
      <c r="C361" s="19"/>
      <c r="D361" s="7" t="s">
        <v>335</v>
      </c>
      <c r="E361" s="32">
        <v>18</v>
      </c>
      <c r="F361" s="32"/>
      <c r="G361" s="32"/>
      <c r="H361" s="4"/>
    </row>
    <row r="362" spans="1:8" ht="16.5" thickBot="1">
      <c r="A362" s="144"/>
      <c r="B362" s="28"/>
      <c r="C362" s="29"/>
      <c r="D362" s="35" t="s">
        <v>25</v>
      </c>
      <c r="E362" s="162">
        <f>(E354+F354+G354+E355+F355+G355+E356+F356+G356+E357+F357+G357+E358+F358+G358+E359+F359+G359+E360+F360+G360+E361+F361+G361)/3/C359</f>
        <v>0.15344827586206897</v>
      </c>
      <c r="F362" s="162"/>
      <c r="G362" s="162"/>
      <c r="H362" s="27"/>
    </row>
    <row r="363" spans="1:8" ht="15.75">
      <c r="A363" s="154">
        <v>38</v>
      </c>
      <c r="B363" s="168">
        <v>627</v>
      </c>
      <c r="C363" s="169"/>
      <c r="D363" s="25" t="s">
        <v>336</v>
      </c>
      <c r="E363" s="16">
        <v>15</v>
      </c>
      <c r="F363" s="16">
        <v>16</v>
      </c>
      <c r="G363" s="16">
        <v>18</v>
      </c>
      <c r="H363" s="4"/>
    </row>
    <row r="364" spans="1:8" ht="15.75">
      <c r="A364" s="152"/>
      <c r="B364" s="166" t="s">
        <v>105</v>
      </c>
      <c r="C364" s="167"/>
      <c r="D364" s="7" t="s">
        <v>337</v>
      </c>
      <c r="E364" s="32">
        <v>4</v>
      </c>
      <c r="F364" s="32">
        <v>6</v>
      </c>
      <c r="G364" s="32">
        <v>6</v>
      </c>
      <c r="H364" s="4"/>
    </row>
    <row r="365" spans="1:8" ht="15.75">
      <c r="A365" s="152"/>
      <c r="B365" s="166" t="s">
        <v>52</v>
      </c>
      <c r="C365" s="167"/>
      <c r="D365" s="7" t="s">
        <v>338</v>
      </c>
      <c r="E365" s="32">
        <v>10</v>
      </c>
      <c r="F365" s="32">
        <v>14</v>
      </c>
      <c r="G365" s="32">
        <v>20</v>
      </c>
      <c r="H365" s="4"/>
    </row>
    <row r="366" spans="1:8" ht="15.75">
      <c r="A366" s="152"/>
      <c r="B366" s="166" t="s">
        <v>106</v>
      </c>
      <c r="C366" s="167"/>
      <c r="D366" s="7" t="s">
        <v>153</v>
      </c>
      <c r="E366" s="32"/>
      <c r="F366" s="32"/>
      <c r="G366" s="32"/>
      <c r="H366" s="4"/>
    </row>
    <row r="367" spans="1:8" ht="15.75">
      <c r="A367" s="152"/>
      <c r="B367" s="18"/>
      <c r="C367" s="19"/>
      <c r="D367" s="7" t="s">
        <v>339</v>
      </c>
      <c r="E367" s="32">
        <v>38</v>
      </c>
      <c r="F367" s="32">
        <v>58</v>
      </c>
      <c r="G367" s="32">
        <v>35</v>
      </c>
      <c r="H367" s="17" t="s">
        <v>744</v>
      </c>
    </row>
    <row r="368" spans="1:8" ht="15.75">
      <c r="A368" s="152"/>
      <c r="B368" s="38" t="s">
        <v>4</v>
      </c>
      <c r="C368" s="21">
        <v>455</v>
      </c>
      <c r="D368" s="7" t="s">
        <v>341</v>
      </c>
      <c r="E368" s="32">
        <v>13</v>
      </c>
      <c r="F368" s="32">
        <v>5</v>
      </c>
      <c r="G368" s="32">
        <v>20</v>
      </c>
      <c r="H368" s="17" t="s">
        <v>719</v>
      </c>
    </row>
    <row r="369" spans="1:8" ht="15.75">
      <c r="A369" s="152"/>
      <c r="B369" s="18"/>
      <c r="C369" s="19"/>
      <c r="D369" s="7" t="s">
        <v>340</v>
      </c>
      <c r="E369" s="32">
        <v>32</v>
      </c>
      <c r="F369" s="32">
        <v>20</v>
      </c>
      <c r="G369" s="32">
        <v>37</v>
      </c>
      <c r="H369" s="17" t="s">
        <v>743</v>
      </c>
    </row>
    <row r="370" spans="1:8" ht="15.75">
      <c r="A370" s="152"/>
      <c r="B370" s="18"/>
      <c r="C370" s="19"/>
      <c r="D370" s="7" t="s">
        <v>342</v>
      </c>
      <c r="E370" s="32">
        <v>0</v>
      </c>
      <c r="F370" s="32">
        <v>0</v>
      </c>
      <c r="G370" s="32">
        <v>0</v>
      </c>
      <c r="H370" s="4"/>
    </row>
    <row r="371" spans="1:8" ht="15.75">
      <c r="A371" s="152"/>
      <c r="B371" s="18"/>
      <c r="C371" s="19"/>
      <c r="D371" s="114" t="s">
        <v>343</v>
      </c>
      <c r="E371" s="151">
        <v>13</v>
      </c>
      <c r="F371" s="151">
        <v>2</v>
      </c>
      <c r="G371" s="151">
        <v>13</v>
      </c>
      <c r="H371" s="4"/>
    </row>
    <row r="372" spans="1:8" ht="15.75">
      <c r="A372" s="152"/>
      <c r="B372" s="18"/>
      <c r="C372" s="19"/>
      <c r="D372" s="5" t="s">
        <v>307</v>
      </c>
      <c r="E372" s="153"/>
      <c r="F372" s="153"/>
      <c r="G372" s="153"/>
      <c r="H372" s="4"/>
    </row>
    <row r="373" spans="1:8" ht="15.75">
      <c r="A373" s="152"/>
      <c r="B373" s="18"/>
      <c r="C373" s="19"/>
      <c r="D373" s="7" t="s">
        <v>344</v>
      </c>
      <c r="E373" s="32">
        <v>18</v>
      </c>
      <c r="F373" s="32">
        <v>11</v>
      </c>
      <c r="G373" s="32">
        <v>20</v>
      </c>
      <c r="H373" s="4"/>
    </row>
    <row r="374" spans="1:8" ht="15.75">
      <c r="A374" s="152"/>
      <c r="B374" s="18"/>
      <c r="C374" s="19"/>
      <c r="D374" s="7" t="s">
        <v>345</v>
      </c>
      <c r="E374" s="32">
        <v>19</v>
      </c>
      <c r="F374" s="32">
        <v>11</v>
      </c>
      <c r="G374" s="32">
        <v>30</v>
      </c>
      <c r="H374" s="4"/>
    </row>
    <row r="375" spans="1:8" ht="16.5" thickBot="1">
      <c r="A375" s="144"/>
      <c r="B375" s="28"/>
      <c r="C375" s="29"/>
      <c r="D375" s="35" t="s">
        <v>25</v>
      </c>
      <c r="E375" s="162">
        <f>(E363+F363+G363+E364+F364+G364+E365+F365+G365+E366+F366+G366+E367+F367+G367+E368+F368+G368+E369+F369+G369+E370+F370+G370+E371+F371+G371+E372+F372+G372+E373+F373+G373+E374+F374+G374)/3/C368</f>
        <v>0.36923076923076925</v>
      </c>
      <c r="F375" s="162"/>
      <c r="G375" s="162"/>
      <c r="H375" s="27"/>
    </row>
    <row r="376" spans="1:8" ht="15.75">
      <c r="A376" s="154">
        <v>39</v>
      </c>
      <c r="B376" s="168">
        <v>628</v>
      </c>
      <c r="C376" s="169"/>
      <c r="D376" s="25" t="s">
        <v>346</v>
      </c>
      <c r="E376" s="16">
        <v>145</v>
      </c>
      <c r="F376" s="16">
        <v>138</v>
      </c>
      <c r="G376" s="16">
        <v>151</v>
      </c>
      <c r="H376" s="4"/>
    </row>
    <row r="377" spans="1:8" ht="15.75">
      <c r="A377" s="152"/>
      <c r="B377" s="129" t="s">
        <v>51</v>
      </c>
      <c r="C377" s="177"/>
      <c r="D377" s="8" t="s">
        <v>347</v>
      </c>
      <c r="E377" s="151">
        <v>13</v>
      </c>
      <c r="F377" s="151">
        <v>10</v>
      </c>
      <c r="G377" s="151">
        <v>35</v>
      </c>
      <c r="H377" s="17" t="s">
        <v>723</v>
      </c>
    </row>
    <row r="378" spans="1:8" ht="15.75">
      <c r="A378" s="152"/>
      <c r="B378" s="129" t="s">
        <v>52</v>
      </c>
      <c r="C378" s="177"/>
      <c r="D378" s="5" t="s">
        <v>197</v>
      </c>
      <c r="E378" s="153"/>
      <c r="F378" s="153"/>
      <c r="G378" s="153"/>
      <c r="H378" s="17" t="s">
        <v>719</v>
      </c>
    </row>
    <row r="379" spans="1:8" ht="15.75">
      <c r="A379" s="152"/>
      <c r="B379" s="166" t="s">
        <v>106</v>
      </c>
      <c r="C379" s="167"/>
      <c r="D379" s="7" t="s">
        <v>348</v>
      </c>
      <c r="E379" s="32">
        <v>3</v>
      </c>
      <c r="F379" s="32">
        <v>0</v>
      </c>
      <c r="G379" s="32">
        <v>3</v>
      </c>
      <c r="H379" s="17" t="s">
        <v>81</v>
      </c>
    </row>
    <row r="380" spans="1:8" ht="16.5" thickBot="1">
      <c r="A380" s="144"/>
      <c r="B380" s="33" t="s">
        <v>4</v>
      </c>
      <c r="C380" s="34">
        <v>578</v>
      </c>
      <c r="D380" s="35" t="s">
        <v>25</v>
      </c>
      <c r="E380" s="162">
        <f>(E377+E376+F376+G376+F377+G377+E378+F378+G378+E379+F379+G379)/3/C380</f>
        <v>0.28719723183391005</v>
      </c>
      <c r="F380" s="162"/>
      <c r="G380" s="162"/>
      <c r="H380" s="27"/>
    </row>
    <row r="381" spans="1:8" ht="15.75">
      <c r="A381" s="154">
        <v>40</v>
      </c>
      <c r="B381" s="168">
        <v>629</v>
      </c>
      <c r="C381" s="169"/>
      <c r="D381" s="85" t="s">
        <v>349</v>
      </c>
      <c r="E381" s="154">
        <v>22</v>
      </c>
      <c r="F381" s="154">
        <v>17</v>
      </c>
      <c r="G381" s="154">
        <v>32</v>
      </c>
      <c r="H381" s="4"/>
    </row>
    <row r="382" spans="1:8" ht="15.75">
      <c r="A382" s="152"/>
      <c r="B382" s="129" t="s">
        <v>29</v>
      </c>
      <c r="C382" s="177"/>
      <c r="D382" s="12" t="s">
        <v>308</v>
      </c>
      <c r="E382" s="153"/>
      <c r="F382" s="153"/>
      <c r="G382" s="153"/>
      <c r="H382" s="17" t="s">
        <v>756</v>
      </c>
    </row>
    <row r="383" spans="1:8" ht="15.75">
      <c r="A383" s="152"/>
      <c r="B383" s="129" t="s">
        <v>353</v>
      </c>
      <c r="C383" s="177"/>
      <c r="D383" s="57" t="s">
        <v>350</v>
      </c>
      <c r="E383" s="32">
        <v>0</v>
      </c>
      <c r="F383" s="32">
        <v>0</v>
      </c>
      <c r="G383" s="32">
        <v>0</v>
      </c>
      <c r="H383" s="17" t="s">
        <v>27</v>
      </c>
    </row>
    <row r="384" spans="1:8" ht="15.75">
      <c r="A384" s="152"/>
      <c r="B384" s="129" t="s">
        <v>106</v>
      </c>
      <c r="C384" s="177"/>
      <c r="D384" s="57" t="s">
        <v>351</v>
      </c>
      <c r="E384" s="32">
        <v>24</v>
      </c>
      <c r="F384" s="32">
        <v>16</v>
      </c>
      <c r="G384" s="32">
        <v>4</v>
      </c>
      <c r="H384" s="17" t="s">
        <v>28</v>
      </c>
    </row>
    <row r="385" spans="1:8" ht="15.75">
      <c r="A385" s="152"/>
      <c r="B385" s="38" t="s">
        <v>4</v>
      </c>
      <c r="C385" s="21">
        <v>361.2</v>
      </c>
      <c r="D385" s="57" t="s">
        <v>352</v>
      </c>
      <c r="E385" s="32">
        <v>4</v>
      </c>
      <c r="F385" s="32">
        <v>7</v>
      </c>
      <c r="G385" s="32">
        <v>1</v>
      </c>
      <c r="H385" s="4"/>
    </row>
    <row r="386" spans="1:8" ht="16.5" thickBot="1">
      <c r="A386" s="144"/>
      <c r="B386" s="28"/>
      <c r="C386" s="29"/>
      <c r="D386" s="30" t="s">
        <v>25</v>
      </c>
      <c r="E386" s="162">
        <f>(E381+F381+G381+E382+F382+G382+E383+F383+G383+E384+F384+G384+E385+F385+G385)/3/C385</f>
        <v>0.11720191952750093</v>
      </c>
      <c r="F386" s="162"/>
      <c r="G386" s="162"/>
      <c r="H386" s="27"/>
    </row>
    <row r="387" spans="1:8" ht="15.75">
      <c r="A387" s="154">
        <v>41</v>
      </c>
      <c r="B387" s="168">
        <v>630</v>
      </c>
      <c r="C387" s="169"/>
      <c r="D387" s="73" t="s">
        <v>173</v>
      </c>
      <c r="E387" s="199"/>
      <c r="F387" s="200"/>
      <c r="G387" s="201"/>
      <c r="H387" s="4"/>
    </row>
    <row r="388" spans="1:8" ht="15.75">
      <c r="A388" s="152"/>
      <c r="B388" s="193" t="s">
        <v>105</v>
      </c>
      <c r="C388" s="180"/>
      <c r="D388" s="57" t="s">
        <v>368</v>
      </c>
      <c r="E388" s="32">
        <v>15</v>
      </c>
      <c r="F388" s="32">
        <v>7</v>
      </c>
      <c r="G388" s="32">
        <v>12</v>
      </c>
      <c r="H388" s="4"/>
    </row>
    <row r="389" spans="1:8" ht="15.75">
      <c r="A389" s="152"/>
      <c r="B389" s="193" t="s">
        <v>134</v>
      </c>
      <c r="C389" s="180"/>
      <c r="D389" s="57" t="s">
        <v>367</v>
      </c>
      <c r="E389" s="32">
        <v>39</v>
      </c>
      <c r="F389" s="32">
        <v>53</v>
      </c>
      <c r="G389" s="32">
        <v>50</v>
      </c>
      <c r="H389" s="4"/>
    </row>
    <row r="390" spans="1:8" ht="15.75">
      <c r="A390" s="152"/>
      <c r="B390" s="193" t="s">
        <v>106</v>
      </c>
      <c r="C390" s="180"/>
      <c r="D390" s="57" t="s">
        <v>366</v>
      </c>
      <c r="E390" s="32">
        <v>0</v>
      </c>
      <c r="F390" s="32">
        <v>0</v>
      </c>
      <c r="G390" s="32">
        <v>9</v>
      </c>
      <c r="H390" s="17" t="s">
        <v>730</v>
      </c>
    </row>
    <row r="391" spans="1:8" ht="15.75">
      <c r="A391" s="152"/>
      <c r="B391" s="18"/>
      <c r="C391" s="19"/>
      <c r="D391" s="72" t="s">
        <v>178</v>
      </c>
      <c r="E391" s="202"/>
      <c r="F391" s="203"/>
      <c r="G391" s="204"/>
      <c r="H391" s="17" t="s">
        <v>719</v>
      </c>
    </row>
    <row r="392" spans="1:8" ht="15.75">
      <c r="A392" s="152"/>
      <c r="B392" s="38" t="s">
        <v>4</v>
      </c>
      <c r="C392" s="21">
        <v>455</v>
      </c>
      <c r="D392" s="56" t="s">
        <v>365</v>
      </c>
      <c r="E392" s="151">
        <v>38</v>
      </c>
      <c r="F392" s="151">
        <v>32</v>
      </c>
      <c r="G392" s="151">
        <v>52</v>
      </c>
      <c r="H392" s="17" t="s">
        <v>81</v>
      </c>
    </row>
    <row r="393" spans="1:8" ht="15.75">
      <c r="A393" s="152"/>
      <c r="B393" s="18"/>
      <c r="C393" s="19"/>
      <c r="D393" s="19" t="s">
        <v>354</v>
      </c>
      <c r="E393" s="152"/>
      <c r="F393" s="152"/>
      <c r="G393" s="152"/>
      <c r="H393" s="4"/>
    </row>
    <row r="394" spans="1:8" ht="15.75">
      <c r="A394" s="152"/>
      <c r="B394" s="18"/>
      <c r="C394" s="19"/>
      <c r="D394" s="12" t="s">
        <v>355</v>
      </c>
      <c r="E394" s="153"/>
      <c r="F394" s="153"/>
      <c r="G394" s="153"/>
      <c r="H394" s="4"/>
    </row>
    <row r="395" spans="1:8" ht="15.75">
      <c r="A395" s="152"/>
      <c r="B395" s="18"/>
      <c r="C395" s="19"/>
      <c r="D395" s="57" t="s">
        <v>364</v>
      </c>
      <c r="E395" s="32">
        <v>0</v>
      </c>
      <c r="F395" s="32">
        <v>0</v>
      </c>
      <c r="G395" s="32">
        <v>0</v>
      </c>
      <c r="H395" s="4"/>
    </row>
    <row r="396" spans="1:8" ht="16.5" thickBot="1">
      <c r="A396" s="144"/>
      <c r="B396" s="28"/>
      <c r="C396" s="29"/>
      <c r="D396" s="30" t="s">
        <v>25</v>
      </c>
      <c r="E396" s="162">
        <f>(E388+F388+G388+E389+F389+G389+E390+F390+G390+E392+F392+G392+E393+F393+G393+E394+F394+G394+E395+F395+G395)/3/C392</f>
        <v>0.2249084249084249</v>
      </c>
      <c r="F396" s="162"/>
      <c r="G396" s="162"/>
      <c r="H396" s="27"/>
    </row>
    <row r="397" spans="1:8" ht="15.75">
      <c r="A397" s="154">
        <v>42</v>
      </c>
      <c r="B397" s="136">
        <v>631</v>
      </c>
      <c r="C397" s="169"/>
      <c r="D397" s="58" t="s">
        <v>362</v>
      </c>
      <c r="E397" s="154">
        <v>15</v>
      </c>
      <c r="F397" s="154">
        <v>18</v>
      </c>
      <c r="G397" s="154">
        <v>16</v>
      </c>
      <c r="H397" s="4"/>
    </row>
    <row r="398" spans="1:8" ht="15.75">
      <c r="A398" s="152"/>
      <c r="B398" s="173" t="s">
        <v>51</v>
      </c>
      <c r="C398" s="167"/>
      <c r="D398" s="19" t="s">
        <v>356</v>
      </c>
      <c r="E398" s="152"/>
      <c r="F398" s="152"/>
      <c r="G398" s="152"/>
      <c r="H398" s="4"/>
    </row>
    <row r="399" spans="1:8" ht="15.75">
      <c r="A399" s="152"/>
      <c r="B399" s="173" t="s">
        <v>353</v>
      </c>
      <c r="C399" s="167"/>
      <c r="D399" s="12" t="s">
        <v>357</v>
      </c>
      <c r="E399" s="153"/>
      <c r="F399" s="153"/>
      <c r="G399" s="153"/>
      <c r="H399" s="4"/>
    </row>
    <row r="400" spans="1:8" ht="15.75">
      <c r="A400" s="152"/>
      <c r="B400" s="173" t="s">
        <v>106</v>
      </c>
      <c r="C400" s="167"/>
      <c r="D400" s="9" t="s">
        <v>358</v>
      </c>
      <c r="E400" s="16"/>
      <c r="F400" s="16"/>
      <c r="G400" s="102"/>
      <c r="H400" s="17" t="s">
        <v>730</v>
      </c>
    </row>
    <row r="401" spans="1:8" ht="15.75">
      <c r="A401" s="152"/>
      <c r="B401" s="55"/>
      <c r="C401" s="19"/>
      <c r="D401" s="9" t="s">
        <v>359</v>
      </c>
      <c r="E401" s="16"/>
      <c r="F401" s="16"/>
      <c r="G401" s="102"/>
      <c r="H401" s="17" t="s">
        <v>719</v>
      </c>
    </row>
    <row r="402" spans="1:8" ht="15.75">
      <c r="A402" s="152"/>
      <c r="B402" s="71" t="s">
        <v>4</v>
      </c>
      <c r="C402" s="21">
        <v>578</v>
      </c>
      <c r="D402" s="75" t="s">
        <v>363</v>
      </c>
      <c r="E402" s="151"/>
      <c r="F402" s="151"/>
      <c r="G402" s="151"/>
      <c r="H402" s="17" t="s">
        <v>81</v>
      </c>
    </row>
    <row r="403" spans="1:8" ht="15.75">
      <c r="A403" s="152"/>
      <c r="B403" s="55"/>
      <c r="C403" s="19"/>
      <c r="D403" s="19" t="s">
        <v>360</v>
      </c>
      <c r="E403" s="152"/>
      <c r="F403" s="152"/>
      <c r="G403" s="152"/>
      <c r="H403" s="4"/>
    </row>
    <row r="404" spans="1:8" ht="15.75">
      <c r="A404" s="152"/>
      <c r="B404" s="55"/>
      <c r="C404" s="19"/>
      <c r="D404" s="12" t="s">
        <v>361</v>
      </c>
      <c r="E404" s="153"/>
      <c r="F404" s="153"/>
      <c r="G404" s="153"/>
      <c r="H404" s="4"/>
    </row>
    <row r="405" spans="1:8" ht="16.5" thickBot="1">
      <c r="A405" s="144"/>
      <c r="B405" s="51"/>
      <c r="C405" s="29"/>
      <c r="D405" s="30" t="s">
        <v>25</v>
      </c>
      <c r="E405" s="155">
        <f>(E397+F397+G397+E400+F400+G400+E401+F401+G401+E402+F402+G402)/3/C402</f>
        <v>0.028258362168396767</v>
      </c>
      <c r="F405" s="156"/>
      <c r="G405" s="157"/>
      <c r="H405" s="27"/>
    </row>
    <row r="406" spans="1:8" ht="15.75">
      <c r="A406" s="154">
        <v>43</v>
      </c>
      <c r="B406" s="168">
        <v>632</v>
      </c>
      <c r="C406" s="169"/>
      <c r="D406" s="5" t="s">
        <v>369</v>
      </c>
      <c r="E406" s="16">
        <v>1</v>
      </c>
      <c r="F406" s="16">
        <v>4</v>
      </c>
      <c r="G406" s="16">
        <v>9</v>
      </c>
      <c r="H406" s="4"/>
    </row>
    <row r="407" spans="1:8" ht="15.75">
      <c r="A407" s="152"/>
      <c r="B407" s="166" t="s">
        <v>198</v>
      </c>
      <c r="C407" s="167"/>
      <c r="D407" s="10" t="s">
        <v>370</v>
      </c>
      <c r="E407" s="32">
        <v>5</v>
      </c>
      <c r="F407" s="32">
        <v>0</v>
      </c>
      <c r="G407" s="32">
        <v>0</v>
      </c>
      <c r="H407" s="4"/>
    </row>
    <row r="408" spans="1:8" ht="15.75">
      <c r="A408" s="152"/>
      <c r="B408" s="166" t="s">
        <v>378</v>
      </c>
      <c r="C408" s="167"/>
      <c r="D408" s="10" t="s">
        <v>371</v>
      </c>
      <c r="E408" s="32">
        <v>9</v>
      </c>
      <c r="F408" s="32">
        <v>0</v>
      </c>
      <c r="G408" s="32">
        <v>0</v>
      </c>
      <c r="H408" s="4"/>
    </row>
    <row r="409" spans="1:8" ht="15.75">
      <c r="A409" s="152"/>
      <c r="B409" s="166" t="s">
        <v>106</v>
      </c>
      <c r="C409" s="167"/>
      <c r="D409" s="10" t="s">
        <v>372</v>
      </c>
      <c r="E409" s="32">
        <v>50</v>
      </c>
      <c r="F409" s="32">
        <v>32</v>
      </c>
      <c r="G409" s="32">
        <v>33</v>
      </c>
      <c r="H409" s="17" t="s">
        <v>723</v>
      </c>
    </row>
    <row r="410" spans="1:8" ht="15.75">
      <c r="A410" s="152"/>
      <c r="B410" s="18"/>
      <c r="C410" s="19"/>
      <c r="D410" s="10" t="s">
        <v>373</v>
      </c>
      <c r="E410" s="32">
        <v>32</v>
      </c>
      <c r="F410" s="32">
        <v>15</v>
      </c>
      <c r="G410" s="32">
        <v>6</v>
      </c>
      <c r="H410" s="17" t="s">
        <v>27</v>
      </c>
    </row>
    <row r="411" spans="1:8" ht="15.75">
      <c r="A411" s="152"/>
      <c r="B411" s="38" t="s">
        <v>4</v>
      </c>
      <c r="C411" s="21">
        <v>464</v>
      </c>
      <c r="D411" s="10" t="s">
        <v>374</v>
      </c>
      <c r="E411" s="32">
        <v>2</v>
      </c>
      <c r="F411" s="32">
        <v>10</v>
      </c>
      <c r="G411" s="32">
        <v>10</v>
      </c>
      <c r="H411" s="17" t="s">
        <v>771</v>
      </c>
    </row>
    <row r="412" spans="1:8" ht="15.75">
      <c r="A412" s="152"/>
      <c r="B412" s="18"/>
      <c r="C412" s="19"/>
      <c r="D412" s="10" t="s">
        <v>375</v>
      </c>
      <c r="E412" s="32">
        <v>24</v>
      </c>
      <c r="F412" s="32">
        <v>3</v>
      </c>
      <c r="G412" s="32">
        <v>0</v>
      </c>
      <c r="H412" s="4"/>
    </row>
    <row r="413" spans="1:8" ht="15.75">
      <c r="A413" s="152"/>
      <c r="B413" s="18"/>
      <c r="C413" s="19"/>
      <c r="D413" s="10" t="s">
        <v>376</v>
      </c>
      <c r="E413" s="32">
        <v>36</v>
      </c>
      <c r="F413" s="32">
        <v>13</v>
      </c>
      <c r="G413" s="32">
        <v>0</v>
      </c>
      <c r="H413" s="4"/>
    </row>
    <row r="414" spans="1:8" ht="15.75">
      <c r="A414" s="152"/>
      <c r="B414" s="18"/>
      <c r="C414" s="19"/>
      <c r="D414" s="10" t="s">
        <v>377</v>
      </c>
      <c r="E414" s="32">
        <v>18</v>
      </c>
      <c r="F414" s="32">
        <v>0</v>
      </c>
      <c r="G414" s="32">
        <v>2</v>
      </c>
      <c r="H414" s="4"/>
    </row>
    <row r="415" spans="1:8" ht="15.75">
      <c r="A415" s="152"/>
      <c r="B415" s="18"/>
      <c r="C415" s="19"/>
      <c r="D415" s="117" t="s">
        <v>772</v>
      </c>
      <c r="E415" s="15">
        <v>13</v>
      </c>
      <c r="F415" s="15">
        <v>0</v>
      </c>
      <c r="G415" s="15">
        <v>8</v>
      </c>
      <c r="H415" s="4"/>
    </row>
    <row r="416" spans="1:8" ht="16.5" thickBot="1">
      <c r="A416" s="144"/>
      <c r="B416" s="28"/>
      <c r="C416" s="29"/>
      <c r="D416" s="30" t="s">
        <v>25</v>
      </c>
      <c r="E416" s="162">
        <f>(E406+F406+G406+E407+F407+G407+E408+F408+G408+E409+F409+G409+E410+F410+G410+E411+F411+G411+E412+F412+G412+E413+F413+G413+E414+F414+G414)/3/C411</f>
        <v>0.22557471264367818</v>
      </c>
      <c r="F416" s="162"/>
      <c r="G416" s="162"/>
      <c r="H416" s="27"/>
    </row>
    <row r="417" spans="1:8" ht="15.75">
      <c r="A417" s="154">
        <v>44</v>
      </c>
      <c r="B417" s="168">
        <v>633</v>
      </c>
      <c r="C417" s="169"/>
      <c r="D417" s="5" t="s">
        <v>379</v>
      </c>
      <c r="E417" s="16">
        <v>0</v>
      </c>
      <c r="F417" s="16">
        <v>0</v>
      </c>
      <c r="G417" s="16">
        <v>0</v>
      </c>
      <c r="H417" s="4"/>
    </row>
    <row r="418" spans="1:8" ht="15.75">
      <c r="A418" s="152"/>
      <c r="B418" s="166" t="s">
        <v>51</v>
      </c>
      <c r="C418" s="167"/>
      <c r="D418" s="10" t="s">
        <v>380</v>
      </c>
      <c r="E418" s="32">
        <v>14</v>
      </c>
      <c r="F418" s="32">
        <v>9</v>
      </c>
      <c r="G418" s="32">
        <v>18</v>
      </c>
      <c r="H418" s="4"/>
    </row>
    <row r="419" spans="1:8" ht="15.75">
      <c r="A419" s="152"/>
      <c r="B419" s="166" t="s">
        <v>378</v>
      </c>
      <c r="C419" s="167"/>
      <c r="D419" s="10" t="s">
        <v>381</v>
      </c>
      <c r="E419" s="32">
        <v>2</v>
      </c>
      <c r="F419" s="32">
        <v>6</v>
      </c>
      <c r="G419" s="32">
        <v>3</v>
      </c>
      <c r="H419" s="4"/>
    </row>
    <row r="420" spans="1:8" ht="15.75">
      <c r="A420" s="152"/>
      <c r="B420" s="166" t="s">
        <v>106</v>
      </c>
      <c r="C420" s="167"/>
      <c r="D420" s="10" t="s">
        <v>382</v>
      </c>
      <c r="E420" s="32">
        <v>23</v>
      </c>
      <c r="F420" s="32">
        <v>14</v>
      </c>
      <c r="G420" s="32">
        <v>8</v>
      </c>
      <c r="H420" s="4"/>
    </row>
    <row r="421" spans="1:8" ht="15.75">
      <c r="A421" s="152"/>
      <c r="B421" s="18"/>
      <c r="C421" s="19"/>
      <c r="D421" s="10" t="s">
        <v>383</v>
      </c>
      <c r="E421" s="32">
        <v>16</v>
      </c>
      <c r="F421" s="32">
        <v>10</v>
      </c>
      <c r="G421" s="32">
        <v>17</v>
      </c>
      <c r="H421" s="17" t="s">
        <v>730</v>
      </c>
    </row>
    <row r="422" spans="1:8" ht="15.75">
      <c r="A422" s="152"/>
      <c r="B422" s="38" t="s">
        <v>4</v>
      </c>
      <c r="C422" s="21">
        <v>578</v>
      </c>
      <c r="D422" s="10" t="s">
        <v>384</v>
      </c>
      <c r="E422" s="32">
        <v>7</v>
      </c>
      <c r="F422" s="32">
        <v>16</v>
      </c>
      <c r="G422" s="32">
        <v>8</v>
      </c>
      <c r="H422" s="17" t="s">
        <v>719</v>
      </c>
    </row>
    <row r="423" spans="1:8" ht="15.75">
      <c r="A423" s="152"/>
      <c r="B423" s="18"/>
      <c r="C423" s="19"/>
      <c r="D423" s="10" t="s">
        <v>385</v>
      </c>
      <c r="E423" s="32">
        <v>10</v>
      </c>
      <c r="F423" s="32">
        <v>2</v>
      </c>
      <c r="G423" s="32">
        <v>2</v>
      </c>
      <c r="H423" s="17" t="s">
        <v>81</v>
      </c>
    </row>
    <row r="424" spans="1:8" ht="15.75">
      <c r="A424" s="152"/>
      <c r="B424" s="18"/>
      <c r="C424" s="19"/>
      <c r="D424" s="10" t="s">
        <v>386</v>
      </c>
      <c r="E424" s="32">
        <v>6</v>
      </c>
      <c r="F424" s="32">
        <v>4</v>
      </c>
      <c r="G424" s="32">
        <v>20</v>
      </c>
      <c r="H424" s="4"/>
    </row>
    <row r="425" spans="1:8" ht="15.75">
      <c r="A425" s="152"/>
      <c r="B425" s="18"/>
      <c r="C425" s="19"/>
      <c r="D425" s="10" t="s">
        <v>387</v>
      </c>
      <c r="E425" s="32">
        <v>20</v>
      </c>
      <c r="F425" s="32">
        <v>9</v>
      </c>
      <c r="G425" s="32">
        <v>7</v>
      </c>
      <c r="H425" s="4"/>
    </row>
    <row r="426" spans="1:8" ht="15.75">
      <c r="A426" s="152"/>
      <c r="B426" s="18"/>
      <c r="C426" s="19"/>
      <c r="D426" s="10" t="s">
        <v>388</v>
      </c>
      <c r="E426" s="32">
        <v>0</v>
      </c>
      <c r="F426" s="32">
        <v>0</v>
      </c>
      <c r="G426" s="32">
        <v>0</v>
      </c>
      <c r="H426" s="4"/>
    </row>
    <row r="427" spans="1:8" ht="15.75">
      <c r="A427" s="152"/>
      <c r="B427" s="18"/>
      <c r="C427" s="19"/>
      <c r="D427" s="10" t="s">
        <v>389</v>
      </c>
      <c r="E427" s="32">
        <v>15</v>
      </c>
      <c r="F427" s="32">
        <v>53</v>
      </c>
      <c r="G427" s="32">
        <v>54</v>
      </c>
      <c r="H427" s="4"/>
    </row>
    <row r="428" spans="1:8" ht="15.75">
      <c r="A428" s="152"/>
      <c r="B428" s="18"/>
      <c r="C428" s="19"/>
      <c r="D428" s="10" t="s">
        <v>773</v>
      </c>
      <c r="E428" s="32">
        <v>34</v>
      </c>
      <c r="F428" s="32">
        <v>16</v>
      </c>
      <c r="G428" s="32">
        <v>47</v>
      </c>
      <c r="H428" s="4"/>
    </row>
    <row r="429" spans="1:8" ht="16.5" thickBot="1">
      <c r="A429" s="144"/>
      <c r="B429" s="28"/>
      <c r="C429" s="29"/>
      <c r="D429" s="35" t="s">
        <v>25</v>
      </c>
      <c r="E429" s="162">
        <f>(E417+F417+G417+E418+F418+G418+E419+F419+G419+E420+F420+G420+E421+F421+G421+E422+F422+G422+E423+F423+G423+E424+F424+G424+E425+F425+G425+E426+F426+G426+E427+F427+G427+E428+F428+G428)/3/C422</f>
        <v>0.27104959630911185</v>
      </c>
      <c r="F429" s="162"/>
      <c r="G429" s="162"/>
      <c r="H429" s="27"/>
    </row>
    <row r="430" spans="1:8" ht="15.75">
      <c r="A430" s="171">
        <v>45</v>
      </c>
      <c r="B430" s="168" t="s">
        <v>390</v>
      </c>
      <c r="C430" s="137"/>
      <c r="D430" s="196" t="s">
        <v>392</v>
      </c>
      <c r="E430" s="154">
        <v>5</v>
      </c>
      <c r="F430" s="154">
        <v>10</v>
      </c>
      <c r="G430" s="154">
        <v>7</v>
      </c>
      <c r="H430" s="17" t="s">
        <v>730</v>
      </c>
    </row>
    <row r="431" spans="1:8" ht="15.75">
      <c r="A431" s="171"/>
      <c r="B431" s="166" t="s">
        <v>391</v>
      </c>
      <c r="C431" s="167"/>
      <c r="D431" s="197"/>
      <c r="E431" s="152"/>
      <c r="F431" s="152"/>
      <c r="G431" s="152"/>
      <c r="H431" s="17" t="s">
        <v>719</v>
      </c>
    </row>
    <row r="432" spans="1:8" ht="15.75">
      <c r="A432" s="171"/>
      <c r="B432" s="166" t="s">
        <v>378</v>
      </c>
      <c r="C432" s="167"/>
      <c r="D432" s="198"/>
      <c r="E432" s="153"/>
      <c r="F432" s="153"/>
      <c r="G432" s="153"/>
      <c r="H432" s="17" t="s">
        <v>81</v>
      </c>
    </row>
    <row r="433" spans="1:8" ht="16.5" thickBot="1">
      <c r="A433" s="172"/>
      <c r="B433" s="33" t="s">
        <v>4</v>
      </c>
      <c r="C433" s="34">
        <v>91</v>
      </c>
      <c r="D433" s="35" t="s">
        <v>25</v>
      </c>
      <c r="E433" s="155">
        <f>(E430+F430+G430)/3/C433</f>
        <v>0.08058608058608058</v>
      </c>
      <c r="F433" s="156"/>
      <c r="G433" s="157"/>
      <c r="H433" s="51"/>
    </row>
    <row r="434" spans="1:8" ht="15.75">
      <c r="A434" s="152">
        <v>46</v>
      </c>
      <c r="B434" s="168">
        <v>635</v>
      </c>
      <c r="C434" s="169"/>
      <c r="D434" s="5" t="s">
        <v>393</v>
      </c>
      <c r="E434" s="16"/>
      <c r="F434" s="16"/>
      <c r="G434" s="16"/>
      <c r="H434" s="4"/>
    </row>
    <row r="435" spans="1:8" ht="15.75">
      <c r="A435" s="152"/>
      <c r="B435" s="166" t="s">
        <v>40</v>
      </c>
      <c r="C435" s="167"/>
      <c r="D435" s="10" t="s">
        <v>394</v>
      </c>
      <c r="E435" s="32"/>
      <c r="F435" s="32"/>
      <c r="G435" s="32"/>
      <c r="H435" s="17" t="s">
        <v>744</v>
      </c>
    </row>
    <row r="436" spans="1:8" ht="15.75">
      <c r="A436" s="152"/>
      <c r="B436" s="166" t="s">
        <v>378</v>
      </c>
      <c r="C436" s="167"/>
      <c r="D436" s="10" t="s">
        <v>395</v>
      </c>
      <c r="E436" s="32">
        <v>14</v>
      </c>
      <c r="F436" s="32">
        <v>19</v>
      </c>
      <c r="G436" s="32">
        <v>17</v>
      </c>
      <c r="H436" s="17" t="s">
        <v>27</v>
      </c>
    </row>
    <row r="437" spans="1:8" ht="15.75">
      <c r="A437" s="152"/>
      <c r="B437" s="166" t="s">
        <v>106</v>
      </c>
      <c r="C437" s="167"/>
      <c r="D437" s="10" t="s">
        <v>396</v>
      </c>
      <c r="E437" s="32">
        <v>0</v>
      </c>
      <c r="F437" s="32">
        <v>27</v>
      </c>
      <c r="G437" s="32">
        <v>6</v>
      </c>
      <c r="H437" s="17" t="s">
        <v>28</v>
      </c>
    </row>
    <row r="438" spans="1:8" ht="15.75">
      <c r="A438" s="152"/>
      <c r="B438" s="38" t="s">
        <v>4</v>
      </c>
      <c r="C438" s="21">
        <v>232</v>
      </c>
      <c r="D438" s="10" t="s">
        <v>397</v>
      </c>
      <c r="E438" s="32">
        <v>25</v>
      </c>
      <c r="F438" s="32">
        <v>29</v>
      </c>
      <c r="G438" s="32">
        <v>30</v>
      </c>
      <c r="H438" s="4"/>
    </row>
    <row r="439" spans="1:8" ht="16.5" thickBot="1">
      <c r="A439" s="144"/>
      <c r="B439" s="28"/>
      <c r="C439" s="29"/>
      <c r="D439" s="35" t="s">
        <v>25</v>
      </c>
      <c r="E439" s="162">
        <f>(E434+F434+G434+E435+F435+G435+E436+F436+G436+E437+F437+G437+E438+F438+G438)/3/C438</f>
        <v>0.23994252873563218</v>
      </c>
      <c r="F439" s="162"/>
      <c r="G439" s="162"/>
      <c r="H439" s="27"/>
    </row>
    <row r="440" spans="1:8" ht="15.75">
      <c r="A440" s="152">
        <v>47</v>
      </c>
      <c r="B440" s="168">
        <v>636</v>
      </c>
      <c r="C440" s="169"/>
      <c r="D440" s="133" t="s">
        <v>398</v>
      </c>
      <c r="E440" s="152"/>
      <c r="F440" s="152"/>
      <c r="G440" s="152"/>
      <c r="H440" s="17" t="s">
        <v>733</v>
      </c>
    </row>
    <row r="441" spans="1:8" ht="15.75">
      <c r="A441" s="152"/>
      <c r="B441" s="166" t="s">
        <v>29</v>
      </c>
      <c r="C441" s="167"/>
      <c r="D441" s="134"/>
      <c r="E441" s="152"/>
      <c r="F441" s="152"/>
      <c r="G441" s="152"/>
      <c r="H441" s="17" t="s">
        <v>5</v>
      </c>
    </row>
    <row r="442" spans="1:8" ht="15.75">
      <c r="A442" s="152"/>
      <c r="B442" s="166" t="s">
        <v>353</v>
      </c>
      <c r="C442" s="167"/>
      <c r="D442" s="135"/>
      <c r="E442" s="153"/>
      <c r="F442" s="153"/>
      <c r="G442" s="153"/>
      <c r="H442" s="17" t="s">
        <v>6</v>
      </c>
    </row>
    <row r="443" spans="1:8" ht="16.5" thickBot="1">
      <c r="A443" s="144"/>
      <c r="B443" s="33" t="s">
        <v>4</v>
      </c>
      <c r="C443" s="34">
        <v>361</v>
      </c>
      <c r="D443" s="35" t="s">
        <v>25</v>
      </c>
      <c r="E443" s="205"/>
      <c r="F443" s="205"/>
      <c r="G443" s="205"/>
      <c r="H443" s="4"/>
    </row>
    <row r="444" spans="1:8" ht="15.75">
      <c r="A444" s="152">
        <v>48</v>
      </c>
      <c r="B444" s="168">
        <v>637</v>
      </c>
      <c r="C444" s="169"/>
      <c r="D444" s="25" t="s">
        <v>400</v>
      </c>
      <c r="E444" s="16">
        <v>2</v>
      </c>
      <c r="F444" s="16">
        <v>9</v>
      </c>
      <c r="G444" s="16">
        <v>0</v>
      </c>
      <c r="H444" s="54"/>
    </row>
    <row r="445" spans="1:8" ht="15.75">
      <c r="A445" s="152"/>
      <c r="B445" s="166" t="s">
        <v>29</v>
      </c>
      <c r="C445" s="167"/>
      <c r="D445" s="8" t="s">
        <v>401</v>
      </c>
      <c r="E445" s="151">
        <v>16</v>
      </c>
      <c r="F445" s="151">
        <v>10</v>
      </c>
      <c r="G445" s="151">
        <v>20</v>
      </c>
      <c r="H445" s="17" t="s">
        <v>731</v>
      </c>
    </row>
    <row r="446" spans="1:8" ht="15.75">
      <c r="A446" s="152"/>
      <c r="B446" s="166" t="s">
        <v>30</v>
      </c>
      <c r="C446" s="167"/>
      <c r="D446" s="5" t="s">
        <v>399</v>
      </c>
      <c r="E446" s="153"/>
      <c r="F446" s="153"/>
      <c r="G446" s="153"/>
      <c r="H446" s="17" t="s">
        <v>724</v>
      </c>
    </row>
    <row r="447" spans="1:8" ht="15.75">
      <c r="A447" s="152"/>
      <c r="B447" s="166" t="s">
        <v>42</v>
      </c>
      <c r="C447" s="167"/>
      <c r="D447" s="7" t="s">
        <v>402</v>
      </c>
      <c r="E447" s="32">
        <v>79</v>
      </c>
      <c r="F447" s="32">
        <v>35</v>
      </c>
      <c r="G447" s="32">
        <v>50</v>
      </c>
      <c r="H447" s="17" t="s">
        <v>725</v>
      </c>
    </row>
    <row r="448" spans="1:8" ht="15.75">
      <c r="A448" s="152"/>
      <c r="B448" s="38" t="s">
        <v>4</v>
      </c>
      <c r="C448" s="21">
        <v>361.2</v>
      </c>
      <c r="D448" s="7" t="s">
        <v>403</v>
      </c>
      <c r="E448" s="32">
        <v>73</v>
      </c>
      <c r="F448" s="32">
        <v>79</v>
      </c>
      <c r="G448" s="32">
        <v>73</v>
      </c>
      <c r="H448" s="4"/>
    </row>
    <row r="449" spans="1:8" ht="16.5" thickBot="1">
      <c r="A449" s="144"/>
      <c r="B449" s="28"/>
      <c r="C449" s="29"/>
      <c r="D449" s="35" t="s">
        <v>25</v>
      </c>
      <c r="E449" s="162">
        <f>(E444+F444+G444+E445+F445+G445+E447+F447+G447+E448+F448+G448)/3/C448</f>
        <v>0.41159099298634183</v>
      </c>
      <c r="F449" s="162"/>
      <c r="G449" s="162"/>
      <c r="H449" s="27"/>
    </row>
    <row r="450" spans="1:8" ht="15.75">
      <c r="A450" s="152">
        <v>49</v>
      </c>
      <c r="B450" s="168">
        <v>638</v>
      </c>
      <c r="C450" s="169"/>
      <c r="D450" s="26" t="s">
        <v>414</v>
      </c>
      <c r="E450" s="154">
        <v>27</v>
      </c>
      <c r="F450" s="154">
        <v>13</v>
      </c>
      <c r="G450" s="154">
        <v>5</v>
      </c>
      <c r="H450" s="4"/>
    </row>
    <row r="451" spans="1:8" ht="15.75">
      <c r="A451" s="152"/>
      <c r="B451" s="166" t="s">
        <v>40</v>
      </c>
      <c r="C451" s="167"/>
      <c r="D451" s="5" t="s">
        <v>404</v>
      </c>
      <c r="E451" s="153"/>
      <c r="F451" s="153"/>
      <c r="G451" s="153"/>
      <c r="H451" s="4"/>
    </row>
    <row r="452" spans="1:8" ht="15.75">
      <c r="A452" s="152"/>
      <c r="B452" s="166" t="s">
        <v>41</v>
      </c>
      <c r="C452" s="167"/>
      <c r="D452" s="8" t="s">
        <v>415</v>
      </c>
      <c r="E452" s="151">
        <v>31</v>
      </c>
      <c r="F452" s="151">
        <v>21</v>
      </c>
      <c r="G452" s="151">
        <v>17</v>
      </c>
      <c r="H452" s="4"/>
    </row>
    <row r="453" spans="1:8" ht="15.75">
      <c r="A453" s="152"/>
      <c r="B453" s="166" t="s">
        <v>42</v>
      </c>
      <c r="C453" s="167"/>
      <c r="D453" s="5" t="s">
        <v>405</v>
      </c>
      <c r="E453" s="153"/>
      <c r="F453" s="153"/>
      <c r="G453" s="153"/>
      <c r="H453" s="4"/>
    </row>
    <row r="454" spans="1:8" ht="15.75">
      <c r="A454" s="152"/>
      <c r="B454" s="18"/>
      <c r="C454" s="19"/>
      <c r="D454" s="8" t="s">
        <v>416</v>
      </c>
      <c r="E454" s="151">
        <v>45</v>
      </c>
      <c r="F454" s="151">
        <v>40</v>
      </c>
      <c r="G454" s="151">
        <v>42</v>
      </c>
      <c r="H454" s="17" t="s">
        <v>730</v>
      </c>
    </row>
    <row r="455" spans="1:8" ht="15.75">
      <c r="A455" s="152"/>
      <c r="B455" s="38" t="s">
        <v>4</v>
      </c>
      <c r="C455" s="21">
        <v>232</v>
      </c>
      <c r="D455" s="4" t="s">
        <v>406</v>
      </c>
      <c r="E455" s="152"/>
      <c r="F455" s="152"/>
      <c r="G455" s="152"/>
      <c r="H455" s="17" t="s">
        <v>774</v>
      </c>
    </row>
    <row r="456" spans="1:8" ht="15.75">
      <c r="A456" s="152"/>
      <c r="B456" s="18"/>
      <c r="C456" s="19"/>
      <c r="D456" s="4" t="s">
        <v>407</v>
      </c>
      <c r="E456" s="152"/>
      <c r="F456" s="152"/>
      <c r="G456" s="152"/>
      <c r="H456" s="17" t="s">
        <v>81</v>
      </c>
    </row>
    <row r="457" spans="1:8" ht="15.75">
      <c r="A457" s="152"/>
      <c r="B457" s="18"/>
      <c r="C457" s="19"/>
      <c r="D457" s="4" t="s">
        <v>408</v>
      </c>
      <c r="E457" s="152"/>
      <c r="F457" s="152"/>
      <c r="G457" s="152"/>
      <c r="H457" s="4"/>
    </row>
    <row r="458" spans="1:8" ht="15.75">
      <c r="A458" s="152"/>
      <c r="B458" s="18"/>
      <c r="C458" s="19"/>
      <c r="D458" s="5" t="s">
        <v>409</v>
      </c>
      <c r="E458" s="153"/>
      <c r="F458" s="153"/>
      <c r="G458" s="153"/>
      <c r="H458" s="4"/>
    </row>
    <row r="459" spans="1:8" ht="15.75">
      <c r="A459" s="152"/>
      <c r="B459" s="18"/>
      <c r="C459" s="19"/>
      <c r="D459" s="8" t="s">
        <v>417</v>
      </c>
      <c r="E459" s="151">
        <v>2</v>
      </c>
      <c r="F459" s="151">
        <v>4</v>
      </c>
      <c r="G459" s="151">
        <v>7</v>
      </c>
      <c r="H459" s="4"/>
    </row>
    <row r="460" spans="1:8" ht="15.75">
      <c r="A460" s="152"/>
      <c r="B460" s="18"/>
      <c r="C460" s="19"/>
      <c r="D460" s="4" t="s">
        <v>410</v>
      </c>
      <c r="E460" s="152"/>
      <c r="F460" s="152"/>
      <c r="G460" s="152"/>
      <c r="H460" s="4"/>
    </row>
    <row r="461" spans="1:8" ht="15.75">
      <c r="A461" s="152"/>
      <c r="B461" s="18"/>
      <c r="C461" s="19"/>
      <c r="D461" s="4" t="s">
        <v>411</v>
      </c>
      <c r="E461" s="152"/>
      <c r="F461" s="152"/>
      <c r="G461" s="152"/>
      <c r="H461" s="4"/>
    </row>
    <row r="462" spans="1:8" ht="15.75">
      <c r="A462" s="152"/>
      <c r="B462" s="18"/>
      <c r="C462" s="19"/>
      <c r="D462" s="4" t="s">
        <v>412</v>
      </c>
      <c r="E462" s="152"/>
      <c r="F462" s="152"/>
      <c r="G462" s="152"/>
      <c r="H462" s="4"/>
    </row>
    <row r="463" spans="1:8" ht="15.75">
      <c r="A463" s="152"/>
      <c r="B463" s="18"/>
      <c r="C463" s="19"/>
      <c r="D463" s="5" t="s">
        <v>413</v>
      </c>
      <c r="E463" s="153"/>
      <c r="F463" s="153"/>
      <c r="G463" s="153"/>
      <c r="H463" s="4"/>
    </row>
    <row r="464" spans="1:8" ht="15.75">
      <c r="A464" s="152"/>
      <c r="B464" s="18"/>
      <c r="C464" s="19"/>
      <c r="D464" s="7" t="s">
        <v>418</v>
      </c>
      <c r="E464" s="32"/>
      <c r="F464" s="32"/>
      <c r="G464" s="32"/>
      <c r="H464" s="4"/>
    </row>
    <row r="465" spans="1:8" ht="16.5" thickBot="1">
      <c r="A465" s="152"/>
      <c r="B465" s="18"/>
      <c r="C465" s="19"/>
      <c r="D465" s="41" t="s">
        <v>25</v>
      </c>
      <c r="E465" s="161">
        <f>(E450+F450+G450+E452+F452+G452+E454+F454+G454+E459+F459+G459+E464+F464+G464)/3/C455</f>
        <v>0.3649425287356322</v>
      </c>
      <c r="F465" s="161"/>
      <c r="G465" s="161"/>
      <c r="H465" s="27"/>
    </row>
    <row r="466" spans="1:7" ht="15.75">
      <c r="A466" s="151">
        <v>50</v>
      </c>
      <c r="B466" s="146">
        <v>639</v>
      </c>
      <c r="C466" s="147"/>
      <c r="D466" s="56" t="s">
        <v>426</v>
      </c>
      <c r="E466" s="151">
        <v>47</v>
      </c>
      <c r="F466" s="151">
        <v>57</v>
      </c>
      <c r="G466" s="151">
        <v>76</v>
      </c>
    </row>
    <row r="467" spans="1:7" ht="15.75">
      <c r="A467" s="152"/>
      <c r="B467" s="166" t="s">
        <v>51</v>
      </c>
      <c r="C467" s="167"/>
      <c r="D467" s="19" t="s">
        <v>419</v>
      </c>
      <c r="E467" s="152"/>
      <c r="F467" s="152"/>
      <c r="G467" s="152"/>
    </row>
    <row r="468" spans="1:7" ht="15.75">
      <c r="A468" s="152"/>
      <c r="B468" s="166" t="s">
        <v>41</v>
      </c>
      <c r="C468" s="167"/>
      <c r="D468" s="12" t="s">
        <v>420</v>
      </c>
      <c r="E468" s="153"/>
      <c r="F468" s="153"/>
      <c r="G468" s="153"/>
    </row>
    <row r="469" spans="1:7" ht="15.75">
      <c r="A469" s="152"/>
      <c r="B469" s="166" t="s">
        <v>42</v>
      </c>
      <c r="C469" s="167"/>
      <c r="D469" s="56" t="s">
        <v>427</v>
      </c>
      <c r="E469" s="151">
        <v>23</v>
      </c>
      <c r="F469" s="151">
        <v>30</v>
      </c>
      <c r="G469" s="151">
        <v>9</v>
      </c>
    </row>
    <row r="470" spans="1:8" ht="15.75">
      <c r="A470" s="152"/>
      <c r="B470" s="18"/>
      <c r="C470" s="19"/>
      <c r="D470" s="19" t="s">
        <v>421</v>
      </c>
      <c r="E470" s="152"/>
      <c r="F470" s="152"/>
      <c r="G470" s="152"/>
      <c r="H470" s="17" t="s">
        <v>721</v>
      </c>
    </row>
    <row r="471" spans="1:8" ht="15.75">
      <c r="A471" s="152"/>
      <c r="B471" s="38" t="s">
        <v>4</v>
      </c>
      <c r="C471" s="21">
        <v>581</v>
      </c>
      <c r="D471" s="12" t="s">
        <v>422</v>
      </c>
      <c r="E471" s="153"/>
      <c r="F471" s="153"/>
      <c r="G471" s="153"/>
      <c r="H471" s="17" t="s">
        <v>80</v>
      </c>
    </row>
    <row r="472" spans="1:8" ht="15.75">
      <c r="A472" s="152"/>
      <c r="B472" s="18"/>
      <c r="C472" s="19"/>
      <c r="D472" s="56" t="s">
        <v>428</v>
      </c>
      <c r="E472" s="151">
        <v>33</v>
      </c>
      <c r="F472" s="151">
        <v>36</v>
      </c>
      <c r="G472" s="151">
        <v>56</v>
      </c>
      <c r="H472" s="17" t="s">
        <v>775</v>
      </c>
    </row>
    <row r="473" spans="1:7" ht="15.75">
      <c r="A473" s="152"/>
      <c r="B473" s="18"/>
      <c r="C473" s="19"/>
      <c r="D473" s="12" t="s">
        <v>423</v>
      </c>
      <c r="E473" s="153"/>
      <c r="F473" s="153"/>
      <c r="G473" s="153"/>
    </row>
    <row r="474" spans="1:7" ht="15.75">
      <c r="A474" s="152"/>
      <c r="B474" s="18"/>
      <c r="C474" s="19"/>
      <c r="D474" s="56" t="s">
        <v>429</v>
      </c>
      <c r="E474" s="151">
        <v>114</v>
      </c>
      <c r="F474" s="151">
        <v>73</v>
      </c>
      <c r="G474" s="151">
        <v>85</v>
      </c>
    </row>
    <row r="475" spans="1:7" ht="15.75">
      <c r="A475" s="152"/>
      <c r="B475" s="18"/>
      <c r="C475" s="19"/>
      <c r="D475" s="19" t="s">
        <v>424</v>
      </c>
      <c r="E475" s="152"/>
      <c r="F475" s="152"/>
      <c r="G475" s="152"/>
    </row>
    <row r="476" spans="1:7" ht="15.75">
      <c r="A476" s="152"/>
      <c r="B476" s="18"/>
      <c r="C476" s="19"/>
      <c r="D476" s="12" t="s">
        <v>425</v>
      </c>
      <c r="E476" s="153"/>
      <c r="F476" s="153"/>
      <c r="G476" s="153"/>
    </row>
    <row r="477" spans="1:8" ht="16.5" thickBot="1">
      <c r="A477" s="144"/>
      <c r="B477" s="28"/>
      <c r="C477" s="29"/>
      <c r="D477" s="35" t="s">
        <v>25</v>
      </c>
      <c r="E477" s="155">
        <f>(E466+F466+G466+E469+F469+G469+E472+F472+G472+E474+F474+G474)/3/C471</f>
        <v>0.36660929432013767</v>
      </c>
      <c r="F477" s="156"/>
      <c r="G477" s="157"/>
      <c r="H477" s="28"/>
    </row>
    <row r="478" spans="1:8" ht="15.75">
      <c r="A478" s="152">
        <v>51</v>
      </c>
      <c r="B478" s="168">
        <v>640</v>
      </c>
      <c r="C478" s="169"/>
      <c r="D478" s="25" t="s">
        <v>465</v>
      </c>
      <c r="E478" s="16">
        <v>10</v>
      </c>
      <c r="F478" s="16">
        <v>11</v>
      </c>
      <c r="G478" s="16">
        <v>12</v>
      </c>
      <c r="H478" s="4"/>
    </row>
    <row r="479" spans="1:8" ht="15.75">
      <c r="A479" s="152"/>
      <c r="B479" s="166" t="s">
        <v>29</v>
      </c>
      <c r="C479" s="167"/>
      <c r="D479" s="7" t="s">
        <v>464</v>
      </c>
      <c r="E479" s="32">
        <v>0</v>
      </c>
      <c r="F479" s="32">
        <v>2</v>
      </c>
      <c r="G479" s="32">
        <v>0</v>
      </c>
      <c r="H479" s="4"/>
    </row>
    <row r="480" spans="1:8" ht="15.75">
      <c r="A480" s="152"/>
      <c r="B480" s="166" t="s">
        <v>52</v>
      </c>
      <c r="C480" s="167"/>
      <c r="D480" s="7" t="s">
        <v>463</v>
      </c>
      <c r="E480" s="32"/>
      <c r="F480" s="32"/>
      <c r="G480" s="32"/>
      <c r="H480" s="17" t="s">
        <v>728</v>
      </c>
    </row>
    <row r="481" spans="1:8" ht="15.75">
      <c r="A481" s="152"/>
      <c r="B481" s="166" t="s">
        <v>106</v>
      </c>
      <c r="C481" s="167"/>
      <c r="D481" s="7" t="s">
        <v>462</v>
      </c>
      <c r="E481" s="32">
        <v>12</v>
      </c>
      <c r="F481" s="32">
        <v>14</v>
      </c>
      <c r="G481" s="32">
        <v>16</v>
      </c>
      <c r="H481" s="17" t="s">
        <v>738</v>
      </c>
    </row>
    <row r="482" spans="1:8" ht="15.75">
      <c r="A482" s="152"/>
      <c r="B482" s="18"/>
      <c r="C482" s="19"/>
      <c r="D482" s="7" t="s">
        <v>430</v>
      </c>
      <c r="E482" s="32"/>
      <c r="F482" s="32"/>
      <c r="G482" s="32"/>
      <c r="H482" s="17" t="s">
        <v>776</v>
      </c>
    </row>
    <row r="483" spans="1:8" ht="15.75">
      <c r="A483" s="152"/>
      <c r="B483" s="38" t="s">
        <v>4</v>
      </c>
      <c r="C483" s="21">
        <v>361.2</v>
      </c>
      <c r="D483" s="7" t="s">
        <v>431</v>
      </c>
      <c r="E483" s="32"/>
      <c r="F483" s="32"/>
      <c r="G483" s="32"/>
      <c r="H483" s="4"/>
    </row>
    <row r="484" spans="1:8" ht="16.5" thickBot="1">
      <c r="A484" s="144"/>
      <c r="B484" s="28"/>
      <c r="C484" s="29"/>
      <c r="D484" s="35" t="s">
        <v>25</v>
      </c>
      <c r="E484" s="162">
        <f>(E478+F478+G478+E479+F479+G479+E480+F480+G480+E481+F481+G481+E482+F482+G482+E483+F483+G483)/3/C483</f>
        <v>0.07105943152454781</v>
      </c>
      <c r="F484" s="162"/>
      <c r="G484" s="162"/>
      <c r="H484" s="27"/>
    </row>
    <row r="485" spans="1:8" ht="15.75">
      <c r="A485" s="154">
        <v>52</v>
      </c>
      <c r="B485" s="168">
        <v>641</v>
      </c>
      <c r="C485" s="169"/>
      <c r="D485" s="25" t="s">
        <v>461</v>
      </c>
      <c r="E485" s="16">
        <v>30</v>
      </c>
      <c r="F485" s="16">
        <v>20</v>
      </c>
      <c r="G485" s="16">
        <v>27</v>
      </c>
      <c r="H485" s="4"/>
    </row>
    <row r="486" spans="1:8" ht="15.75">
      <c r="A486" s="152"/>
      <c r="B486" s="166" t="s">
        <v>432</v>
      </c>
      <c r="C486" s="167"/>
      <c r="D486" s="7" t="s">
        <v>460</v>
      </c>
      <c r="E486" s="32">
        <v>1</v>
      </c>
      <c r="F486" s="32">
        <v>0</v>
      </c>
      <c r="G486" s="32">
        <v>1</v>
      </c>
      <c r="H486" s="4"/>
    </row>
    <row r="487" spans="1:8" ht="15.75">
      <c r="A487" s="152"/>
      <c r="B487" s="166" t="s">
        <v>41</v>
      </c>
      <c r="C487" s="167"/>
      <c r="D487" s="7" t="s">
        <v>459</v>
      </c>
      <c r="E487" s="32">
        <v>52</v>
      </c>
      <c r="F487" s="32">
        <v>32</v>
      </c>
      <c r="G487" s="32">
        <v>99</v>
      </c>
      <c r="H487" s="17" t="s">
        <v>43</v>
      </c>
    </row>
    <row r="488" spans="1:8" ht="15.75">
      <c r="A488" s="152"/>
      <c r="B488" s="18"/>
      <c r="C488" s="19"/>
      <c r="D488" s="8" t="s">
        <v>458</v>
      </c>
      <c r="E488" s="151">
        <v>16</v>
      </c>
      <c r="F488" s="151">
        <v>18</v>
      </c>
      <c r="G488" s="151">
        <v>23</v>
      </c>
      <c r="H488" s="17" t="s">
        <v>719</v>
      </c>
    </row>
    <row r="489" spans="1:8" ht="15.75">
      <c r="A489" s="152"/>
      <c r="B489" s="38" t="s">
        <v>4</v>
      </c>
      <c r="C489" s="21">
        <v>300</v>
      </c>
      <c r="D489" s="5" t="s">
        <v>433</v>
      </c>
      <c r="E489" s="153"/>
      <c r="F489" s="153"/>
      <c r="G489" s="153"/>
      <c r="H489" s="17" t="s">
        <v>66</v>
      </c>
    </row>
    <row r="490" spans="1:8" ht="15.75">
      <c r="A490" s="152"/>
      <c r="B490" s="18"/>
      <c r="C490" s="19"/>
      <c r="D490" s="7" t="s">
        <v>217</v>
      </c>
      <c r="E490" s="32">
        <v>16</v>
      </c>
      <c r="F490" s="32">
        <v>15</v>
      </c>
      <c r="G490" s="32">
        <v>15</v>
      </c>
      <c r="H490" s="4"/>
    </row>
    <row r="491" spans="1:8" ht="16.5" thickBot="1">
      <c r="A491" s="144"/>
      <c r="B491" s="28"/>
      <c r="C491" s="29"/>
      <c r="D491" s="35" t="s">
        <v>25</v>
      </c>
      <c r="E491" s="162">
        <f>(E485+F485+G485+E486+F486+G486+E487+F487+G487+E488+F488+G488+E489+F489+G489+E490+F490+G490)/3/C489</f>
        <v>0.40555555555555556</v>
      </c>
      <c r="F491" s="162"/>
      <c r="G491" s="162"/>
      <c r="H491" s="27"/>
    </row>
    <row r="492" spans="1:8" ht="15.75">
      <c r="A492" s="154">
        <v>53</v>
      </c>
      <c r="B492" s="168">
        <v>642</v>
      </c>
      <c r="C492" s="169"/>
      <c r="D492" s="118"/>
      <c r="E492" s="154"/>
      <c r="F492" s="154"/>
      <c r="G492" s="154"/>
      <c r="H492" s="17"/>
    </row>
    <row r="493" spans="1:8" ht="15.75">
      <c r="A493" s="152"/>
      <c r="B493" s="166" t="s">
        <v>51</v>
      </c>
      <c r="C493" s="167"/>
      <c r="D493" s="135"/>
      <c r="E493" s="153"/>
      <c r="F493" s="153"/>
      <c r="G493" s="153"/>
      <c r="H493" s="17"/>
    </row>
    <row r="494" spans="1:8" ht="16.5" thickBot="1">
      <c r="A494" s="144"/>
      <c r="B494" s="33" t="s">
        <v>4</v>
      </c>
      <c r="C494" s="34">
        <v>581</v>
      </c>
      <c r="D494" s="35" t="s">
        <v>25</v>
      </c>
      <c r="E494" s="155">
        <f>(E492+F492+G492)/3/C494</f>
        <v>0</v>
      </c>
      <c r="F494" s="156"/>
      <c r="G494" s="157"/>
      <c r="H494" s="48"/>
    </row>
    <row r="495" spans="1:8" ht="15.75">
      <c r="A495" s="154">
        <v>54</v>
      </c>
      <c r="B495" s="168">
        <v>643</v>
      </c>
      <c r="C495" s="169"/>
      <c r="D495" s="5" t="s">
        <v>361</v>
      </c>
      <c r="E495" s="16"/>
      <c r="F495" s="16"/>
      <c r="G495" s="16"/>
      <c r="H495" s="4"/>
    </row>
    <row r="496" spans="1:8" ht="15.75">
      <c r="A496" s="152"/>
      <c r="B496" s="166" t="s">
        <v>51</v>
      </c>
      <c r="C496" s="167"/>
      <c r="D496" s="7" t="s">
        <v>457</v>
      </c>
      <c r="E496" s="32">
        <v>25</v>
      </c>
      <c r="F496" s="32">
        <v>40</v>
      </c>
      <c r="G496" s="32">
        <v>32</v>
      </c>
      <c r="H496" s="4"/>
    </row>
    <row r="497" spans="1:8" ht="15.75">
      <c r="A497" s="152"/>
      <c r="B497" s="166" t="s">
        <v>52</v>
      </c>
      <c r="C497" s="167"/>
      <c r="D497" s="7" t="s">
        <v>349</v>
      </c>
      <c r="E497" s="32">
        <v>19</v>
      </c>
      <c r="F497" s="32">
        <v>43</v>
      </c>
      <c r="G497" s="32">
        <v>37</v>
      </c>
      <c r="H497" s="4"/>
    </row>
    <row r="498" spans="1:8" ht="15.75">
      <c r="A498" s="152"/>
      <c r="B498" s="166" t="s">
        <v>42</v>
      </c>
      <c r="C498" s="167"/>
      <c r="D498" s="7" t="s">
        <v>456</v>
      </c>
      <c r="E498" s="32">
        <v>32</v>
      </c>
      <c r="F498" s="32">
        <v>16</v>
      </c>
      <c r="G498" s="32">
        <v>17</v>
      </c>
      <c r="H498" s="17" t="s">
        <v>731</v>
      </c>
    </row>
    <row r="499" spans="1:8" ht="15.75">
      <c r="A499" s="152"/>
      <c r="B499" s="18"/>
      <c r="C499" s="19"/>
      <c r="D499" s="7" t="s">
        <v>455</v>
      </c>
      <c r="E499" s="32">
        <v>14</v>
      </c>
      <c r="F499" s="32">
        <v>14</v>
      </c>
      <c r="G499" s="32">
        <v>1</v>
      </c>
      <c r="H499" s="17" t="s">
        <v>754</v>
      </c>
    </row>
    <row r="500" spans="1:8" ht="15.75">
      <c r="A500" s="152"/>
      <c r="B500" s="38" t="s">
        <v>4</v>
      </c>
      <c r="C500" s="21">
        <v>581</v>
      </c>
      <c r="D500" s="7" t="s">
        <v>454</v>
      </c>
      <c r="E500" s="32">
        <v>0</v>
      </c>
      <c r="F500" s="32">
        <v>2</v>
      </c>
      <c r="G500" s="32">
        <v>0</v>
      </c>
      <c r="H500" s="17" t="s">
        <v>81</v>
      </c>
    </row>
    <row r="501" spans="1:8" ht="15.75">
      <c r="A501" s="152"/>
      <c r="B501" s="18"/>
      <c r="C501" s="19"/>
      <c r="D501" s="7" t="s">
        <v>453</v>
      </c>
      <c r="E501" s="32">
        <v>33</v>
      </c>
      <c r="F501" s="32">
        <v>25</v>
      </c>
      <c r="G501" s="32">
        <v>26</v>
      </c>
      <c r="H501" s="4"/>
    </row>
    <row r="502" spans="1:8" ht="15.75">
      <c r="A502" s="152"/>
      <c r="B502" s="18"/>
      <c r="C502" s="19"/>
      <c r="D502" s="7" t="s">
        <v>434</v>
      </c>
      <c r="E502" s="32">
        <v>12</v>
      </c>
      <c r="F502" s="32">
        <v>13</v>
      </c>
      <c r="G502" s="32">
        <v>15</v>
      </c>
      <c r="H502" s="4"/>
    </row>
    <row r="503" spans="1:8" ht="15.75">
      <c r="A503" s="152"/>
      <c r="B503" s="18"/>
      <c r="C503" s="19"/>
      <c r="D503" s="7" t="s">
        <v>452</v>
      </c>
      <c r="E503" s="32">
        <v>0</v>
      </c>
      <c r="F503" s="32">
        <v>0</v>
      </c>
      <c r="G503" s="32">
        <v>6</v>
      </c>
      <c r="H503" s="4"/>
    </row>
    <row r="504" spans="1:8" ht="16.5" thickBot="1">
      <c r="A504" s="144"/>
      <c r="B504" s="28"/>
      <c r="C504" s="29"/>
      <c r="D504" s="35" t="s">
        <v>25</v>
      </c>
      <c r="E504" s="155">
        <f>(E495+F495+G495+E496+F496+G496+E497+F497+G497+E498+F498+G498+E499+F499+G499+E500+F500+G500+E501+F501+G501+E502+F502+G502+E503+F503+G503)/3/C500</f>
        <v>0.2421113023522662</v>
      </c>
      <c r="F504" s="156"/>
      <c r="G504" s="157"/>
      <c r="H504" s="27"/>
    </row>
    <row r="505" spans="1:8" ht="15.75">
      <c r="A505" s="154">
        <v>55</v>
      </c>
      <c r="B505" s="168">
        <v>644</v>
      </c>
      <c r="C505" s="169"/>
      <c r="D505" s="25" t="s">
        <v>451</v>
      </c>
      <c r="E505" s="16">
        <v>3</v>
      </c>
      <c r="F505" s="16">
        <v>4</v>
      </c>
      <c r="G505" s="16">
        <v>2</v>
      </c>
      <c r="H505" s="4"/>
    </row>
    <row r="506" spans="1:8" ht="15.75">
      <c r="A506" s="152"/>
      <c r="B506" s="166" t="s">
        <v>198</v>
      </c>
      <c r="C506" s="167"/>
      <c r="D506" s="7" t="s">
        <v>450</v>
      </c>
      <c r="E506" s="32">
        <v>8</v>
      </c>
      <c r="F506" s="32">
        <v>11</v>
      </c>
      <c r="G506" s="32">
        <v>10</v>
      </c>
      <c r="H506" s="4"/>
    </row>
    <row r="507" spans="1:8" ht="15.75">
      <c r="A507" s="152"/>
      <c r="B507" s="166" t="s">
        <v>52</v>
      </c>
      <c r="C507" s="167"/>
      <c r="D507" s="7" t="s">
        <v>449</v>
      </c>
      <c r="E507" s="32">
        <v>6</v>
      </c>
      <c r="F507" s="32">
        <v>2</v>
      </c>
      <c r="G507" s="32">
        <v>7</v>
      </c>
      <c r="H507" s="17" t="s">
        <v>756</v>
      </c>
    </row>
    <row r="508" spans="1:8" ht="15.75">
      <c r="A508" s="152"/>
      <c r="B508" s="166" t="s">
        <v>106</v>
      </c>
      <c r="C508" s="167"/>
      <c r="D508" s="7" t="s">
        <v>448</v>
      </c>
      <c r="E508" s="32">
        <v>11</v>
      </c>
      <c r="F508" s="32">
        <v>16</v>
      </c>
      <c r="G508" s="32">
        <v>10</v>
      </c>
      <c r="H508" s="17" t="s">
        <v>760</v>
      </c>
    </row>
    <row r="509" spans="1:8" ht="15.75">
      <c r="A509" s="152"/>
      <c r="B509" s="18"/>
      <c r="C509" s="19"/>
      <c r="D509" s="7" t="s">
        <v>447</v>
      </c>
      <c r="E509" s="32">
        <v>0</v>
      </c>
      <c r="F509" s="32">
        <v>0</v>
      </c>
      <c r="G509" s="32">
        <v>0</v>
      </c>
      <c r="H509" s="17" t="s">
        <v>777</v>
      </c>
    </row>
    <row r="510" spans="1:8" ht="15.75">
      <c r="A510" s="152"/>
      <c r="B510" s="38" t="s">
        <v>4</v>
      </c>
      <c r="C510" s="21">
        <v>464</v>
      </c>
      <c r="D510" s="7" t="s">
        <v>446</v>
      </c>
      <c r="E510" s="32">
        <v>8</v>
      </c>
      <c r="F510" s="32">
        <v>11</v>
      </c>
      <c r="G510" s="32">
        <v>12</v>
      </c>
      <c r="H510" s="4"/>
    </row>
    <row r="511" spans="1:8" ht="16.5" thickBot="1">
      <c r="A511" s="144"/>
      <c r="B511" s="18"/>
      <c r="C511" s="19"/>
      <c r="D511" s="41" t="s">
        <v>25</v>
      </c>
      <c r="E511" s="161">
        <f>(E505+F505+G505+E506+F506+G506+E507+F507+G507+E508+F508+G508+E509+F509+G509+E510+F510+G510)/3/C510</f>
        <v>0.08692528735632185</v>
      </c>
      <c r="F511" s="161"/>
      <c r="G511" s="161"/>
      <c r="H511" s="4"/>
    </row>
    <row r="512" spans="1:8" ht="15.75">
      <c r="A512" s="130">
        <v>56</v>
      </c>
      <c r="B512" s="178">
        <v>646</v>
      </c>
      <c r="C512" s="175"/>
      <c r="D512" s="60" t="s">
        <v>445</v>
      </c>
      <c r="E512" s="106">
        <v>33</v>
      </c>
      <c r="F512" s="106">
        <v>44</v>
      </c>
      <c r="G512" s="106">
        <v>33</v>
      </c>
      <c r="H512" s="78"/>
    </row>
    <row r="513" spans="1:8" ht="15.75">
      <c r="A513" s="131"/>
      <c r="B513" s="166" t="s">
        <v>29</v>
      </c>
      <c r="C513" s="167"/>
      <c r="D513" s="7" t="s">
        <v>444</v>
      </c>
      <c r="E513" s="32">
        <v>10</v>
      </c>
      <c r="F513" s="32">
        <v>5</v>
      </c>
      <c r="G513" s="32">
        <v>10</v>
      </c>
      <c r="H513" s="68" t="s">
        <v>723</v>
      </c>
    </row>
    <row r="514" spans="1:8" ht="15.75">
      <c r="A514" s="131"/>
      <c r="B514" s="166" t="s">
        <v>52</v>
      </c>
      <c r="C514" s="167"/>
      <c r="D514" s="7" t="s">
        <v>443</v>
      </c>
      <c r="E514" s="32">
        <v>0</v>
      </c>
      <c r="F514" s="32">
        <v>1</v>
      </c>
      <c r="G514" s="32">
        <v>0</v>
      </c>
      <c r="H514" s="68" t="s">
        <v>757</v>
      </c>
    </row>
    <row r="515" spans="1:8" ht="15.75">
      <c r="A515" s="131"/>
      <c r="B515" s="166" t="s">
        <v>106</v>
      </c>
      <c r="C515" s="167"/>
      <c r="D515" s="7" t="s">
        <v>442</v>
      </c>
      <c r="E515" s="32">
        <v>0</v>
      </c>
      <c r="F515" s="32">
        <v>0</v>
      </c>
      <c r="G515" s="32">
        <v>0</v>
      </c>
      <c r="H515" s="68" t="s">
        <v>778</v>
      </c>
    </row>
    <row r="516" spans="1:8" ht="16.5" thickBot="1">
      <c r="A516" s="132"/>
      <c r="B516" s="33" t="s">
        <v>4</v>
      </c>
      <c r="C516" s="34">
        <v>363</v>
      </c>
      <c r="D516" s="35" t="s">
        <v>25</v>
      </c>
      <c r="E516" s="162">
        <f>(E512+F512+G512+E513+F513+G513+E514+F514+G514+E515+F515+G515)/3/C516</f>
        <v>0.12488521579430671</v>
      </c>
      <c r="F516" s="162"/>
      <c r="G516" s="162"/>
      <c r="H516" s="79"/>
    </row>
    <row r="517" spans="1:8" ht="15.75">
      <c r="A517" s="152">
        <v>57</v>
      </c>
      <c r="B517" s="168" t="s">
        <v>435</v>
      </c>
      <c r="C517" s="169"/>
      <c r="D517" s="197" t="s">
        <v>436</v>
      </c>
      <c r="E517" s="154">
        <v>31</v>
      </c>
      <c r="F517" s="154">
        <v>62</v>
      </c>
      <c r="G517" s="154">
        <v>40</v>
      </c>
      <c r="H517" s="17" t="s">
        <v>751</v>
      </c>
    </row>
    <row r="518" spans="1:8" ht="15.75">
      <c r="A518" s="152"/>
      <c r="B518" s="166" t="s">
        <v>51</v>
      </c>
      <c r="C518" s="167"/>
      <c r="D518" s="197"/>
      <c r="E518" s="152"/>
      <c r="F518" s="152"/>
      <c r="G518" s="152"/>
      <c r="H518" s="17" t="s">
        <v>757</v>
      </c>
    </row>
    <row r="519" spans="1:8" ht="15.75">
      <c r="A519" s="152"/>
      <c r="B519" s="166" t="s">
        <v>52</v>
      </c>
      <c r="C519" s="167"/>
      <c r="D519" s="198"/>
      <c r="E519" s="153"/>
      <c r="F519" s="153"/>
      <c r="G519" s="153"/>
      <c r="H519" s="17" t="s">
        <v>778</v>
      </c>
    </row>
    <row r="520" spans="1:8" ht="16.5" thickBot="1">
      <c r="A520" s="152"/>
      <c r="B520" s="38" t="s">
        <v>4</v>
      </c>
      <c r="C520" s="21">
        <v>578</v>
      </c>
      <c r="D520" s="65" t="s">
        <v>25</v>
      </c>
      <c r="E520" s="155">
        <f>(E517+F517+G517)/3/C520</f>
        <v>0.07670126874279123</v>
      </c>
      <c r="F520" s="156"/>
      <c r="G520" s="157"/>
      <c r="H520" s="18"/>
    </row>
    <row r="521" spans="1:8" ht="15.75">
      <c r="A521" s="130">
        <v>58</v>
      </c>
      <c r="B521" s="178">
        <v>648</v>
      </c>
      <c r="C521" s="175"/>
      <c r="D521" s="60" t="s">
        <v>437</v>
      </c>
      <c r="E521" s="106">
        <v>0</v>
      </c>
      <c r="F521" s="106">
        <v>0</v>
      </c>
      <c r="G521" s="106">
        <v>0</v>
      </c>
      <c r="H521" s="78"/>
    </row>
    <row r="522" spans="1:8" ht="15.75">
      <c r="A522" s="131"/>
      <c r="B522" s="166" t="s">
        <v>29</v>
      </c>
      <c r="C522" s="167"/>
      <c r="D522" s="7" t="s">
        <v>441</v>
      </c>
      <c r="E522" s="32"/>
      <c r="F522" s="32"/>
      <c r="G522" s="32"/>
      <c r="H522" s="80"/>
    </row>
    <row r="523" spans="1:8" ht="15.75">
      <c r="A523" s="131"/>
      <c r="B523" s="166" t="s">
        <v>52</v>
      </c>
      <c r="C523" s="167"/>
      <c r="D523" s="7" t="s">
        <v>438</v>
      </c>
      <c r="E523" s="32">
        <v>0</v>
      </c>
      <c r="F523" s="32">
        <v>0</v>
      </c>
      <c r="G523" s="32">
        <v>0</v>
      </c>
      <c r="H523" s="80"/>
    </row>
    <row r="524" spans="1:8" ht="15.75">
      <c r="A524" s="131"/>
      <c r="B524" s="166" t="s">
        <v>42</v>
      </c>
      <c r="C524" s="167"/>
      <c r="D524" s="7" t="s">
        <v>439</v>
      </c>
      <c r="E524" s="32"/>
      <c r="F524" s="32"/>
      <c r="G524" s="32"/>
      <c r="H524" s="68" t="s">
        <v>723</v>
      </c>
    </row>
    <row r="525" spans="1:8" ht="15.75">
      <c r="A525" s="131"/>
      <c r="B525" s="18"/>
      <c r="C525" s="19"/>
      <c r="D525" s="7" t="s">
        <v>430</v>
      </c>
      <c r="E525" s="32"/>
      <c r="F525" s="32"/>
      <c r="G525" s="32"/>
      <c r="H525" s="68" t="s">
        <v>732</v>
      </c>
    </row>
    <row r="526" spans="1:8" ht="15.75">
      <c r="A526" s="131"/>
      <c r="B526" s="38" t="s">
        <v>4</v>
      </c>
      <c r="C526" s="21">
        <v>363</v>
      </c>
      <c r="D526" s="7" t="s">
        <v>431</v>
      </c>
      <c r="E526" s="32">
        <v>3</v>
      </c>
      <c r="F526" s="32">
        <v>1</v>
      </c>
      <c r="G526" s="32">
        <v>2</v>
      </c>
      <c r="H526" s="68" t="s">
        <v>28</v>
      </c>
    </row>
    <row r="527" spans="1:8" ht="15.75">
      <c r="A527" s="131"/>
      <c r="B527" s="18"/>
      <c r="C527" s="19"/>
      <c r="D527" s="7" t="s">
        <v>434</v>
      </c>
      <c r="E527" s="32">
        <v>3</v>
      </c>
      <c r="F527" s="32">
        <v>20</v>
      </c>
      <c r="G527" s="32">
        <v>16</v>
      </c>
      <c r="H527" s="80"/>
    </row>
    <row r="528" spans="1:8" ht="15.75">
      <c r="A528" s="131"/>
      <c r="B528" s="18"/>
      <c r="C528" s="19"/>
      <c r="D528" s="7" t="s">
        <v>440</v>
      </c>
      <c r="E528" s="32">
        <v>18</v>
      </c>
      <c r="F528" s="32"/>
      <c r="G528" s="32"/>
      <c r="H528" s="80"/>
    </row>
    <row r="529" spans="1:8" ht="16.5" thickBot="1">
      <c r="A529" s="132"/>
      <c r="B529" s="28"/>
      <c r="C529" s="29"/>
      <c r="D529" s="35" t="s">
        <v>25</v>
      </c>
      <c r="E529" s="162">
        <f>(E521+F521+G521+E522+F522+G522+E523+F523+G523+E524+F524+G524+E525+F525+G525+E526+F526+G526+F527+G527+E528+F528+G528)/3/C526</f>
        <v>0.05509641873278237</v>
      </c>
      <c r="F529" s="162"/>
      <c r="G529" s="162"/>
      <c r="H529" s="79"/>
    </row>
    <row r="530" spans="1:8" ht="15.75">
      <c r="A530" s="154">
        <v>59</v>
      </c>
      <c r="B530" s="168">
        <v>649</v>
      </c>
      <c r="C530" s="169"/>
      <c r="D530" s="197" t="s">
        <v>467</v>
      </c>
      <c r="E530" s="154">
        <v>1</v>
      </c>
      <c r="F530" s="154">
        <v>3</v>
      </c>
      <c r="G530" s="154">
        <v>5</v>
      </c>
      <c r="H530" s="4"/>
    </row>
    <row r="531" spans="1:8" ht="15.75">
      <c r="A531" s="152"/>
      <c r="B531" s="166" t="s">
        <v>466</v>
      </c>
      <c r="C531" s="167"/>
      <c r="D531" s="197"/>
      <c r="E531" s="152"/>
      <c r="F531" s="152"/>
      <c r="G531" s="152"/>
      <c r="H531" s="4"/>
    </row>
    <row r="532" spans="1:8" ht="15.75">
      <c r="A532" s="152"/>
      <c r="B532" s="166" t="s">
        <v>353</v>
      </c>
      <c r="C532" s="167"/>
      <c r="D532" s="197"/>
      <c r="E532" s="152"/>
      <c r="F532" s="152"/>
      <c r="G532" s="152"/>
      <c r="H532" s="17" t="s">
        <v>731</v>
      </c>
    </row>
    <row r="533" spans="1:8" ht="15.75">
      <c r="A533" s="152"/>
      <c r="B533" s="166" t="s">
        <v>106</v>
      </c>
      <c r="C533" s="167"/>
      <c r="D533" s="197"/>
      <c r="E533" s="152"/>
      <c r="F533" s="152"/>
      <c r="G533" s="152"/>
      <c r="H533" s="17" t="s">
        <v>732</v>
      </c>
    </row>
    <row r="534" spans="1:8" ht="15.75">
      <c r="A534" s="152"/>
      <c r="B534" s="38" t="s">
        <v>4</v>
      </c>
      <c r="C534" s="21">
        <v>464</v>
      </c>
      <c r="D534" s="197"/>
      <c r="E534" s="152"/>
      <c r="F534" s="152"/>
      <c r="G534" s="152"/>
      <c r="H534" s="17" t="s">
        <v>81</v>
      </c>
    </row>
    <row r="535" spans="1:8" ht="15.75">
      <c r="A535" s="152"/>
      <c r="B535" s="38" t="s">
        <v>4</v>
      </c>
      <c r="C535" s="21">
        <v>916</v>
      </c>
      <c r="D535" s="198"/>
      <c r="E535" s="153"/>
      <c r="F535" s="153"/>
      <c r="G535" s="153"/>
      <c r="H535" s="4"/>
    </row>
    <row r="536" spans="1:8" ht="16.5" thickBot="1">
      <c r="A536" s="144"/>
      <c r="B536" s="18"/>
      <c r="C536" s="19"/>
      <c r="D536" s="64" t="s">
        <v>25</v>
      </c>
      <c r="E536" s="161"/>
      <c r="F536" s="161"/>
      <c r="G536" s="161"/>
      <c r="H536" s="4"/>
    </row>
    <row r="537" spans="1:8" ht="15.75">
      <c r="A537" s="130">
        <v>60</v>
      </c>
      <c r="B537" s="174">
        <v>650</v>
      </c>
      <c r="C537" s="175"/>
      <c r="D537" s="196" t="s">
        <v>468</v>
      </c>
      <c r="E537" s="154"/>
      <c r="F537" s="154"/>
      <c r="G537" s="154"/>
      <c r="H537" s="82"/>
    </row>
    <row r="538" spans="1:8" ht="15.75">
      <c r="A538" s="131"/>
      <c r="B538" s="173" t="s">
        <v>29</v>
      </c>
      <c r="C538" s="167"/>
      <c r="D538" s="197"/>
      <c r="E538" s="152"/>
      <c r="F538" s="152"/>
      <c r="G538" s="152"/>
      <c r="H538" s="68" t="s">
        <v>4</v>
      </c>
    </row>
    <row r="539" spans="1:8" ht="15.75">
      <c r="A539" s="131"/>
      <c r="B539" s="173" t="s">
        <v>353</v>
      </c>
      <c r="C539" s="167"/>
      <c r="D539" s="197"/>
      <c r="E539" s="152"/>
      <c r="F539" s="152"/>
      <c r="G539" s="152"/>
      <c r="H539" s="68" t="s">
        <v>5</v>
      </c>
    </row>
    <row r="540" spans="1:8" ht="15.75">
      <c r="A540" s="131"/>
      <c r="B540" s="173" t="s">
        <v>106</v>
      </c>
      <c r="C540" s="167"/>
      <c r="D540" s="198"/>
      <c r="E540" s="153"/>
      <c r="F540" s="153"/>
      <c r="G540" s="153"/>
      <c r="H540" s="68" t="s">
        <v>6</v>
      </c>
    </row>
    <row r="541" spans="1:8" ht="16.5" thickBot="1">
      <c r="A541" s="132"/>
      <c r="B541" s="83" t="s">
        <v>4</v>
      </c>
      <c r="C541" s="34">
        <v>363</v>
      </c>
      <c r="D541" s="35" t="s">
        <v>25</v>
      </c>
      <c r="E541" s="158"/>
      <c r="F541" s="159"/>
      <c r="G541" s="160"/>
      <c r="H541" s="84"/>
    </row>
    <row r="542" spans="1:8" ht="15.75">
      <c r="A542" s="171">
        <v>61</v>
      </c>
      <c r="B542" s="136">
        <v>651</v>
      </c>
      <c r="C542" s="169"/>
      <c r="D542" s="19"/>
      <c r="E542" s="154">
        <v>0</v>
      </c>
      <c r="F542" s="154">
        <v>0</v>
      </c>
      <c r="G542" s="154">
        <v>0</v>
      </c>
      <c r="H542" s="17" t="s">
        <v>730</v>
      </c>
    </row>
    <row r="543" spans="1:8" ht="15.75">
      <c r="A543" s="171"/>
      <c r="B543" s="173" t="s">
        <v>195</v>
      </c>
      <c r="C543" s="167"/>
      <c r="D543" s="58" t="s">
        <v>473</v>
      </c>
      <c r="E543" s="152"/>
      <c r="F543" s="152"/>
      <c r="G543" s="152"/>
      <c r="H543" s="17" t="s">
        <v>719</v>
      </c>
    </row>
    <row r="544" spans="1:8" ht="15.75">
      <c r="A544" s="171"/>
      <c r="B544" s="173" t="s">
        <v>353</v>
      </c>
      <c r="C544" s="167"/>
      <c r="D544" s="12"/>
      <c r="E544" s="153"/>
      <c r="F544" s="153"/>
      <c r="G544" s="153"/>
      <c r="H544" s="17" t="s">
        <v>81</v>
      </c>
    </row>
    <row r="545" spans="1:8" ht="16.5" thickBot="1">
      <c r="A545" s="171"/>
      <c r="B545" s="173" t="s">
        <v>106</v>
      </c>
      <c r="C545" s="167"/>
      <c r="D545" s="65" t="s">
        <v>25</v>
      </c>
      <c r="E545" s="127"/>
      <c r="F545" s="206"/>
      <c r="G545" s="171"/>
      <c r="H545" s="18"/>
    </row>
    <row r="546" spans="1:8" ht="15.75">
      <c r="A546" s="130">
        <v>62</v>
      </c>
      <c r="B546" s="178">
        <v>652</v>
      </c>
      <c r="C546" s="175"/>
      <c r="D546" s="85" t="s">
        <v>474</v>
      </c>
      <c r="E546" s="154">
        <v>55</v>
      </c>
      <c r="F546" s="154">
        <v>46</v>
      </c>
      <c r="G546" s="154">
        <v>46</v>
      </c>
      <c r="H546" s="78"/>
    </row>
    <row r="547" spans="1:8" ht="15.75">
      <c r="A547" s="131"/>
      <c r="B547" s="166" t="s">
        <v>51</v>
      </c>
      <c r="C547" s="167"/>
      <c r="D547" s="5" t="s">
        <v>469</v>
      </c>
      <c r="E547" s="153"/>
      <c r="F547" s="153"/>
      <c r="G547" s="153"/>
      <c r="H547" s="80"/>
    </row>
    <row r="548" spans="1:8" ht="15.75">
      <c r="A548" s="131"/>
      <c r="B548" s="166" t="s">
        <v>134</v>
      </c>
      <c r="C548" s="167"/>
      <c r="D548" s="57" t="s">
        <v>475</v>
      </c>
      <c r="E548" s="32">
        <v>90</v>
      </c>
      <c r="F548" s="32">
        <v>85</v>
      </c>
      <c r="G548" s="32">
        <v>81</v>
      </c>
      <c r="H548" s="68" t="s">
        <v>768</v>
      </c>
    </row>
    <row r="549" spans="1:8" ht="15.75">
      <c r="A549" s="131"/>
      <c r="B549" s="166" t="s">
        <v>42</v>
      </c>
      <c r="C549" s="167"/>
      <c r="D549" s="8" t="s">
        <v>476</v>
      </c>
      <c r="E549" s="151">
        <v>65</v>
      </c>
      <c r="F549" s="151">
        <v>80</v>
      </c>
      <c r="G549" s="151">
        <v>84</v>
      </c>
      <c r="H549" s="68" t="s">
        <v>65</v>
      </c>
    </row>
    <row r="550" spans="1:8" ht="15.75">
      <c r="A550" s="131"/>
      <c r="B550" s="38" t="s">
        <v>4</v>
      </c>
      <c r="C550" s="21">
        <v>581</v>
      </c>
      <c r="D550" s="19" t="s">
        <v>470</v>
      </c>
      <c r="E550" s="152"/>
      <c r="F550" s="152"/>
      <c r="G550" s="152"/>
      <c r="H550" s="68" t="s">
        <v>729</v>
      </c>
    </row>
    <row r="551" spans="1:8" ht="15.75">
      <c r="A551" s="131"/>
      <c r="B551" s="18"/>
      <c r="C551" s="19"/>
      <c r="D551" s="4" t="s">
        <v>471</v>
      </c>
      <c r="E551" s="152"/>
      <c r="F551" s="152"/>
      <c r="G551" s="152"/>
      <c r="H551" s="80"/>
    </row>
    <row r="552" spans="1:8" ht="15.75">
      <c r="A552" s="131"/>
      <c r="B552" s="18"/>
      <c r="C552" s="19"/>
      <c r="D552" s="5" t="s">
        <v>472</v>
      </c>
      <c r="E552" s="153"/>
      <c r="F552" s="153"/>
      <c r="G552" s="153"/>
      <c r="H552" s="80"/>
    </row>
    <row r="553" spans="1:8" ht="16.5" thickBot="1">
      <c r="A553" s="132"/>
      <c r="B553" s="28"/>
      <c r="C553" s="29"/>
      <c r="D553" s="30" t="s">
        <v>25</v>
      </c>
      <c r="E553" s="162">
        <f>(E546+F546+G546+E548+F548+G548+E549+F549+G549)/3/C550</f>
        <v>0.36259323006310956</v>
      </c>
      <c r="F553" s="162"/>
      <c r="G553" s="162"/>
      <c r="H553" s="79"/>
    </row>
    <row r="554" spans="1:8" ht="15.75">
      <c r="A554" s="171">
        <v>63</v>
      </c>
      <c r="B554" s="136" t="s">
        <v>478</v>
      </c>
      <c r="C554" s="169"/>
      <c r="D554" s="4"/>
      <c r="E554" s="154">
        <v>0</v>
      </c>
      <c r="F554" s="154">
        <v>0</v>
      </c>
      <c r="G554" s="154">
        <v>0</v>
      </c>
      <c r="H554" s="17" t="s">
        <v>751</v>
      </c>
    </row>
    <row r="555" spans="1:8" ht="15.75">
      <c r="A555" s="171"/>
      <c r="B555" s="173" t="s">
        <v>40</v>
      </c>
      <c r="C555" s="167"/>
      <c r="D555" s="4" t="s">
        <v>479</v>
      </c>
      <c r="E555" s="152"/>
      <c r="F555" s="152"/>
      <c r="G555" s="152"/>
      <c r="H555" s="17" t="s">
        <v>757</v>
      </c>
    </row>
    <row r="556" spans="1:8" ht="15.75">
      <c r="A556" s="171"/>
      <c r="B556" s="173" t="s">
        <v>477</v>
      </c>
      <c r="C556" s="167"/>
      <c r="D556" s="4"/>
      <c r="E556" s="153"/>
      <c r="F556" s="153"/>
      <c r="G556" s="153"/>
      <c r="H556" s="17" t="s">
        <v>778</v>
      </c>
    </row>
    <row r="557" spans="1:8" ht="16.5" thickBot="1">
      <c r="A557" s="171"/>
      <c r="B557" s="71" t="s">
        <v>4</v>
      </c>
      <c r="C557" s="21">
        <v>232</v>
      </c>
      <c r="D557" s="41" t="s">
        <v>25</v>
      </c>
      <c r="E557" s="155">
        <f>(E554+F554+G554)/3/C557</f>
        <v>0</v>
      </c>
      <c r="F557" s="156"/>
      <c r="G557" s="157"/>
      <c r="H557" s="18"/>
    </row>
    <row r="558" spans="1:8" ht="15.75">
      <c r="A558" s="130">
        <v>64</v>
      </c>
      <c r="B558" s="174" t="s">
        <v>480</v>
      </c>
      <c r="C558" s="175"/>
      <c r="D558" s="54"/>
      <c r="E558" s="154">
        <v>45</v>
      </c>
      <c r="F558" s="154">
        <v>52</v>
      </c>
      <c r="G558" s="154">
        <v>50</v>
      </c>
      <c r="H558" s="86" t="s">
        <v>779</v>
      </c>
    </row>
    <row r="559" spans="1:8" ht="15.75">
      <c r="A559" s="131"/>
      <c r="B559" s="173" t="s">
        <v>481</v>
      </c>
      <c r="C559" s="167"/>
      <c r="D559" s="26" t="s">
        <v>498</v>
      </c>
      <c r="E559" s="152"/>
      <c r="F559" s="152"/>
      <c r="G559" s="152"/>
      <c r="H559" s="68" t="s">
        <v>780</v>
      </c>
    </row>
    <row r="560" spans="1:8" ht="15.75">
      <c r="A560" s="131"/>
      <c r="B560" s="173" t="s">
        <v>353</v>
      </c>
      <c r="C560" s="167"/>
      <c r="D560" s="5"/>
      <c r="E560" s="153"/>
      <c r="F560" s="153"/>
      <c r="G560" s="153"/>
      <c r="H560" s="68" t="s">
        <v>737</v>
      </c>
    </row>
    <row r="561" spans="1:8" ht="16.5" thickBot="1">
      <c r="A561" s="132"/>
      <c r="B561" s="83" t="s">
        <v>4</v>
      </c>
      <c r="C561" s="34">
        <v>91</v>
      </c>
      <c r="D561" s="35" t="s">
        <v>25</v>
      </c>
      <c r="E561" s="156">
        <f>(E558+F558+G558)/3/C561</f>
        <v>0.5384615384615384</v>
      </c>
      <c r="F561" s="156"/>
      <c r="G561" s="157"/>
      <c r="H561" s="84"/>
    </row>
    <row r="562" spans="1:8" ht="15.75">
      <c r="A562" s="170">
        <v>65</v>
      </c>
      <c r="B562" s="168">
        <v>655</v>
      </c>
      <c r="C562" s="169"/>
      <c r="D562" s="58" t="s">
        <v>497</v>
      </c>
      <c r="E562" s="16">
        <v>21</v>
      </c>
      <c r="F562" s="16">
        <v>0</v>
      </c>
      <c r="G562" s="76">
        <v>0</v>
      </c>
      <c r="H562" s="4"/>
    </row>
    <row r="563" spans="1:8" ht="15.75">
      <c r="A563" s="171"/>
      <c r="B563" s="166" t="s">
        <v>51</v>
      </c>
      <c r="C563" s="167"/>
      <c r="D563" s="7" t="s">
        <v>496</v>
      </c>
      <c r="E563" s="32">
        <v>151</v>
      </c>
      <c r="F563" s="32">
        <v>10</v>
      </c>
      <c r="G563" s="104">
        <v>85</v>
      </c>
      <c r="H563" s="4"/>
    </row>
    <row r="564" spans="1:8" ht="15.75">
      <c r="A564" s="171"/>
      <c r="B564" s="166" t="s">
        <v>134</v>
      </c>
      <c r="C564" s="167"/>
      <c r="D564" s="58" t="s">
        <v>495</v>
      </c>
      <c r="E564" s="14">
        <v>15</v>
      </c>
      <c r="F564" s="14">
        <v>7</v>
      </c>
      <c r="G564" s="76">
        <v>4</v>
      </c>
      <c r="H564" s="17" t="s">
        <v>751</v>
      </c>
    </row>
    <row r="565" spans="1:8" ht="15.75">
      <c r="A565" s="171"/>
      <c r="B565" s="173" t="s">
        <v>106</v>
      </c>
      <c r="C565" s="167"/>
      <c r="D565" s="7" t="s">
        <v>494</v>
      </c>
      <c r="E565" s="32">
        <v>0</v>
      </c>
      <c r="F565" s="32">
        <v>0</v>
      </c>
      <c r="G565" s="104">
        <v>0</v>
      </c>
      <c r="H565" s="17" t="s">
        <v>745</v>
      </c>
    </row>
    <row r="566" spans="1:8" ht="15.75">
      <c r="A566" s="171"/>
      <c r="C566" s="19"/>
      <c r="D566" s="58" t="s">
        <v>493</v>
      </c>
      <c r="E566" s="16">
        <v>0</v>
      </c>
      <c r="F566" s="16">
        <v>0</v>
      </c>
      <c r="G566" s="102">
        <v>0</v>
      </c>
      <c r="H566" s="17" t="s">
        <v>28</v>
      </c>
    </row>
    <row r="567" spans="1:8" ht="15.75">
      <c r="A567" s="171"/>
      <c r="B567" s="71" t="s">
        <v>4</v>
      </c>
      <c r="C567" s="21">
        <v>578</v>
      </c>
      <c r="D567" s="7" t="s">
        <v>492</v>
      </c>
      <c r="E567" s="16">
        <v>66</v>
      </c>
      <c r="F567" s="16">
        <v>55</v>
      </c>
      <c r="G567" s="102">
        <v>64</v>
      </c>
      <c r="H567" s="4"/>
    </row>
    <row r="568" spans="1:8" ht="16.5" thickBot="1">
      <c r="A568" s="172"/>
      <c r="B568" s="28"/>
      <c r="C568" s="29"/>
      <c r="D568" s="30" t="s">
        <v>25</v>
      </c>
      <c r="E568" s="155">
        <f>(E562+F562+G562+E563+F563+G563+E564+F564+G564+E565+F565+G565+E566+F566+G566+E567+F567+G567)/3/C567</f>
        <v>0.27566320645905423</v>
      </c>
      <c r="F568" s="156"/>
      <c r="G568" s="157"/>
      <c r="H568" s="27"/>
    </row>
    <row r="569" spans="1:8" ht="15.75">
      <c r="A569" s="154">
        <v>66</v>
      </c>
      <c r="B569" s="168">
        <v>656</v>
      </c>
      <c r="C569" s="169"/>
      <c r="D569" s="26" t="s">
        <v>491</v>
      </c>
      <c r="E569" s="154">
        <v>26</v>
      </c>
      <c r="F569" s="154">
        <v>53</v>
      </c>
      <c r="G569" s="154">
        <v>47</v>
      </c>
      <c r="H569" s="4"/>
    </row>
    <row r="570" spans="1:8" ht="15.75">
      <c r="A570" s="152"/>
      <c r="B570" s="166" t="s">
        <v>29</v>
      </c>
      <c r="C570" s="167"/>
      <c r="D570" s="5" t="s">
        <v>482</v>
      </c>
      <c r="E570" s="153"/>
      <c r="F570" s="153"/>
      <c r="G570" s="153"/>
      <c r="H570" s="4"/>
    </row>
    <row r="571" spans="1:8" ht="15.75">
      <c r="A571" s="152"/>
      <c r="B571" s="166" t="s">
        <v>41</v>
      </c>
      <c r="C571" s="167"/>
      <c r="D571" s="7" t="s">
        <v>490</v>
      </c>
      <c r="E571" s="32">
        <v>36</v>
      </c>
      <c r="F571" s="32">
        <v>49</v>
      </c>
      <c r="G571" s="32">
        <v>31</v>
      </c>
      <c r="H571" s="17" t="s">
        <v>735</v>
      </c>
    </row>
    <row r="572" spans="1:8" ht="15.75">
      <c r="A572" s="152"/>
      <c r="B572" s="166" t="s">
        <v>42</v>
      </c>
      <c r="C572" s="167"/>
      <c r="D572" s="8" t="s">
        <v>489</v>
      </c>
      <c r="E572" s="151">
        <v>23</v>
      </c>
      <c r="F572" s="151">
        <v>30</v>
      </c>
      <c r="G572" s="151">
        <v>64</v>
      </c>
      <c r="H572" s="17" t="s">
        <v>774</v>
      </c>
    </row>
    <row r="573" spans="1:8" ht="15.75">
      <c r="A573" s="152"/>
      <c r="B573" s="38"/>
      <c r="C573" s="21"/>
      <c r="D573" s="4" t="s">
        <v>483</v>
      </c>
      <c r="E573" s="152"/>
      <c r="F573" s="152"/>
      <c r="G573" s="152"/>
      <c r="H573" s="17" t="s">
        <v>729</v>
      </c>
    </row>
    <row r="574" spans="1:8" ht="15.75">
      <c r="A574" s="152"/>
      <c r="B574" s="38" t="s">
        <v>4</v>
      </c>
      <c r="C574" s="21">
        <v>363</v>
      </c>
      <c r="D574" s="5" t="s">
        <v>484</v>
      </c>
      <c r="E574" s="153"/>
      <c r="F574" s="153"/>
      <c r="G574" s="153"/>
      <c r="H574" s="4"/>
    </row>
    <row r="575" spans="1:8" ht="16.5" thickBot="1">
      <c r="A575" s="144"/>
      <c r="B575" s="28"/>
      <c r="C575" s="29"/>
      <c r="D575" s="35" t="s">
        <v>25</v>
      </c>
      <c r="E575" s="155">
        <f>(E569+F569+G569+E571+F571+G571+E572+F572+G572)/3/C574</f>
        <v>0.32966023875114786</v>
      </c>
      <c r="F575" s="156"/>
      <c r="G575" s="157"/>
      <c r="H575" s="27"/>
    </row>
    <row r="576" spans="1:7" ht="15.75">
      <c r="A576" s="154">
        <v>67</v>
      </c>
      <c r="B576" s="168">
        <v>657</v>
      </c>
      <c r="C576" s="169"/>
      <c r="D576" s="26" t="s">
        <v>488</v>
      </c>
      <c r="E576" s="154">
        <v>26</v>
      </c>
      <c r="F576" s="154">
        <v>12</v>
      </c>
      <c r="G576" s="154">
        <v>23</v>
      </c>
    </row>
    <row r="577" spans="1:8" ht="15.75">
      <c r="A577" s="152"/>
      <c r="B577" s="166" t="s">
        <v>40</v>
      </c>
      <c r="C577" s="167"/>
      <c r="D577" s="5" t="s">
        <v>485</v>
      </c>
      <c r="E577" s="153"/>
      <c r="F577" s="153"/>
      <c r="G577" s="153"/>
      <c r="H577" s="17" t="s">
        <v>64</v>
      </c>
    </row>
    <row r="578" spans="1:8" ht="15.75">
      <c r="A578" s="152"/>
      <c r="B578" s="166" t="s">
        <v>41</v>
      </c>
      <c r="C578" s="167"/>
      <c r="D578" s="7" t="s">
        <v>487</v>
      </c>
      <c r="E578" s="32">
        <v>34</v>
      </c>
      <c r="F578" s="32">
        <v>28</v>
      </c>
      <c r="G578" s="32">
        <v>42</v>
      </c>
      <c r="H578" s="17" t="s">
        <v>781</v>
      </c>
    </row>
    <row r="579" spans="1:8" ht="15.75">
      <c r="A579" s="152"/>
      <c r="B579" s="38" t="s">
        <v>4</v>
      </c>
      <c r="C579" s="21">
        <v>232</v>
      </c>
      <c r="D579" s="7" t="s">
        <v>486</v>
      </c>
      <c r="E579" s="32">
        <v>11</v>
      </c>
      <c r="F579" s="32">
        <v>16</v>
      </c>
      <c r="G579" s="32">
        <v>15</v>
      </c>
      <c r="H579" s="17" t="s">
        <v>782</v>
      </c>
    </row>
    <row r="580" spans="1:8" ht="16.5" thickBot="1">
      <c r="A580" s="144"/>
      <c r="B580" s="28"/>
      <c r="C580" s="29"/>
      <c r="D580" s="35" t="s">
        <v>25</v>
      </c>
      <c r="E580" s="162">
        <f>(E576+F576+G576+E578+F578+G578+E579+F579+G579)/3/C579</f>
        <v>0.2974137931034483</v>
      </c>
      <c r="F580" s="162"/>
      <c r="G580" s="162"/>
      <c r="H580" s="28"/>
    </row>
    <row r="581" spans="1:8" ht="15.75">
      <c r="A581" s="122">
        <v>68</v>
      </c>
      <c r="B581" s="146" t="s">
        <v>499</v>
      </c>
      <c r="C581" s="147"/>
      <c r="D581" s="60" t="s">
        <v>502</v>
      </c>
      <c r="E581" s="106">
        <v>5</v>
      </c>
      <c r="F581" s="106">
        <v>0</v>
      </c>
      <c r="G581" s="107">
        <v>0</v>
      </c>
      <c r="H581" s="17" t="s">
        <v>723</v>
      </c>
    </row>
    <row r="582" spans="1:8" ht="15.75">
      <c r="A582" s="171"/>
      <c r="B582" s="166" t="s">
        <v>195</v>
      </c>
      <c r="C582" s="167"/>
      <c r="D582" s="25" t="s">
        <v>503</v>
      </c>
      <c r="E582" s="16">
        <v>1</v>
      </c>
      <c r="F582" s="16">
        <v>0</v>
      </c>
      <c r="G582" s="102">
        <v>0</v>
      </c>
      <c r="H582" s="17" t="s">
        <v>70</v>
      </c>
    </row>
    <row r="583" spans="1:8" ht="15.75">
      <c r="A583" s="171"/>
      <c r="B583" s="166" t="s">
        <v>41</v>
      </c>
      <c r="C583" s="167"/>
      <c r="D583" s="74" t="s">
        <v>504</v>
      </c>
      <c r="E583" s="16">
        <v>8</v>
      </c>
      <c r="F583" s="16">
        <v>7</v>
      </c>
      <c r="G583" s="102">
        <v>10</v>
      </c>
      <c r="H583" s="17" t="s">
        <v>766</v>
      </c>
    </row>
    <row r="584" spans="1:8" ht="16.5" thickBot="1">
      <c r="A584" s="172"/>
      <c r="B584" s="83" t="s">
        <v>4</v>
      </c>
      <c r="C584" s="34">
        <v>145</v>
      </c>
      <c r="D584" s="35" t="s">
        <v>25</v>
      </c>
      <c r="E584" s="155">
        <f>(E581+F581+G581+E582+F582+G582+E583+F583+G583)/3/C584</f>
        <v>0.07126436781609195</v>
      </c>
      <c r="F584" s="156"/>
      <c r="G584" s="157"/>
      <c r="H584" s="28"/>
    </row>
    <row r="585" spans="1:7" ht="15.75">
      <c r="A585" s="171">
        <v>69</v>
      </c>
      <c r="B585" s="136">
        <v>659</v>
      </c>
      <c r="C585" s="169"/>
      <c r="D585" s="26" t="s">
        <v>505</v>
      </c>
      <c r="E585" s="106">
        <v>0</v>
      </c>
      <c r="F585" s="106">
        <v>0</v>
      </c>
      <c r="G585" s="102">
        <v>1</v>
      </c>
    </row>
    <row r="586" spans="1:8" ht="15.75">
      <c r="A586" s="171"/>
      <c r="B586" s="173" t="s">
        <v>40</v>
      </c>
      <c r="C586" s="167"/>
      <c r="D586" s="8" t="s">
        <v>506</v>
      </c>
      <c r="E586" s="14">
        <v>0</v>
      </c>
      <c r="F586" s="16">
        <v>0</v>
      </c>
      <c r="G586" s="102">
        <v>0</v>
      </c>
      <c r="H586" s="17" t="s">
        <v>722</v>
      </c>
    </row>
    <row r="587" spans="1:8" ht="15.75">
      <c r="A587" s="171"/>
      <c r="B587" s="173" t="s">
        <v>41</v>
      </c>
      <c r="C587" s="167"/>
      <c r="D587" s="8" t="s">
        <v>507</v>
      </c>
      <c r="E587" s="32">
        <v>0</v>
      </c>
      <c r="F587" s="16">
        <v>6</v>
      </c>
      <c r="G587" s="102">
        <v>1</v>
      </c>
      <c r="H587" s="17" t="s">
        <v>719</v>
      </c>
    </row>
    <row r="588" spans="1:8" ht="15.75">
      <c r="A588" s="171"/>
      <c r="B588" s="173" t="s">
        <v>106</v>
      </c>
      <c r="C588" s="167"/>
      <c r="D588" s="1" t="s">
        <v>500</v>
      </c>
      <c r="E588" s="16"/>
      <c r="F588" s="16"/>
      <c r="G588" s="102"/>
      <c r="H588" s="17" t="s">
        <v>741</v>
      </c>
    </row>
    <row r="589" spans="1:7" ht="15.75">
      <c r="A589" s="171"/>
      <c r="B589" s="22" t="s">
        <v>4</v>
      </c>
      <c r="C589" s="21">
        <v>232</v>
      </c>
      <c r="D589" s="10" t="s">
        <v>501</v>
      </c>
      <c r="E589" s="16"/>
      <c r="F589" s="16"/>
      <c r="G589" s="102"/>
    </row>
    <row r="590" spans="1:8" ht="16.5" thickBot="1">
      <c r="A590" s="172"/>
      <c r="B590" s="51"/>
      <c r="C590" s="51"/>
      <c r="D590" s="35" t="s">
        <v>25</v>
      </c>
      <c r="E590" s="155">
        <f>(E585+F585+G585+E586+F586+G586+E587+F587+G587+E588+F588+G588+E589+F589+G589)/3/C589</f>
        <v>0.011494252873563218</v>
      </c>
      <c r="F590" s="156"/>
      <c r="G590" s="157"/>
      <c r="H590" s="51"/>
    </row>
    <row r="591" spans="1:8" ht="15.75">
      <c r="A591" s="170">
        <v>70</v>
      </c>
      <c r="B591" s="136">
        <v>660</v>
      </c>
      <c r="C591" s="169"/>
      <c r="D591" s="25" t="s">
        <v>508</v>
      </c>
      <c r="E591" s="16">
        <v>0</v>
      </c>
      <c r="F591" s="16">
        <v>0</v>
      </c>
      <c r="G591" s="102">
        <v>5</v>
      </c>
      <c r="H591" s="55"/>
    </row>
    <row r="592" spans="1:8" ht="15.75">
      <c r="A592" s="171"/>
      <c r="B592" s="173" t="s">
        <v>29</v>
      </c>
      <c r="C592" s="167"/>
      <c r="D592" s="7" t="s">
        <v>509</v>
      </c>
      <c r="E592" s="14">
        <v>0</v>
      </c>
      <c r="F592" s="32">
        <v>0</v>
      </c>
      <c r="G592" s="32">
        <v>0</v>
      </c>
      <c r="H592" s="55"/>
    </row>
    <row r="593" spans="1:8" ht="15.75">
      <c r="A593" s="171"/>
      <c r="B593" s="173" t="s">
        <v>134</v>
      </c>
      <c r="C593" s="167"/>
      <c r="D593" s="26" t="s">
        <v>438</v>
      </c>
      <c r="E593" s="32">
        <v>0</v>
      </c>
      <c r="F593" s="32">
        <v>0</v>
      </c>
      <c r="G593" s="32">
        <v>0</v>
      </c>
      <c r="H593" s="17" t="s">
        <v>740</v>
      </c>
    </row>
    <row r="594" spans="1:8" ht="15.75">
      <c r="A594" s="171"/>
      <c r="B594" s="173" t="s">
        <v>106</v>
      </c>
      <c r="C594" s="167"/>
      <c r="D594" s="8" t="s">
        <v>510</v>
      </c>
      <c r="E594" s="32">
        <v>7</v>
      </c>
      <c r="F594" s="32">
        <v>10</v>
      </c>
      <c r="G594" s="32">
        <v>5</v>
      </c>
      <c r="H594" s="17" t="s">
        <v>65</v>
      </c>
    </row>
    <row r="595" spans="1:8" ht="15.75">
      <c r="A595" s="171"/>
      <c r="B595" s="22"/>
      <c r="C595" s="21"/>
      <c r="D595" s="8" t="s">
        <v>511</v>
      </c>
      <c r="E595" s="32">
        <v>0</v>
      </c>
      <c r="F595" s="32">
        <v>0</v>
      </c>
      <c r="G595" s="32">
        <v>0</v>
      </c>
      <c r="H595" s="17" t="s">
        <v>762</v>
      </c>
    </row>
    <row r="596" spans="1:8" ht="15.75">
      <c r="A596" s="171"/>
      <c r="B596" s="22" t="s">
        <v>4</v>
      </c>
      <c r="C596" s="21">
        <v>363</v>
      </c>
      <c r="D596" s="7" t="s">
        <v>512</v>
      </c>
      <c r="E596" s="32">
        <v>0</v>
      </c>
      <c r="F596" s="32">
        <v>0</v>
      </c>
      <c r="G596" s="32">
        <v>0</v>
      </c>
      <c r="H596" s="55"/>
    </row>
    <row r="597" spans="1:8" ht="16.5" thickBot="1">
      <c r="A597" s="172"/>
      <c r="B597" s="51"/>
      <c r="C597" s="29"/>
      <c r="D597" s="35" t="s">
        <v>25</v>
      </c>
      <c r="E597" s="155">
        <f>(E591+F591+G591+E592+F592+G592+E593+F593+G593+E594+F594+G594+E595+F595+G595+E596+F596+G596)/3/C596</f>
        <v>0.024793388429752067</v>
      </c>
      <c r="F597" s="156"/>
      <c r="G597" s="157"/>
      <c r="H597" s="51"/>
    </row>
    <row r="598" spans="1:8" ht="15.75">
      <c r="A598" s="171">
        <v>71</v>
      </c>
      <c r="B598" s="136" t="s">
        <v>513</v>
      </c>
      <c r="C598" s="137"/>
      <c r="D598" s="118" t="s">
        <v>514</v>
      </c>
      <c r="E598" s="154"/>
      <c r="F598" s="154"/>
      <c r="G598" s="154"/>
      <c r="H598" s="17" t="s">
        <v>4</v>
      </c>
    </row>
    <row r="599" spans="1:8" ht="15.75">
      <c r="A599" s="171"/>
      <c r="B599" s="173" t="s">
        <v>51</v>
      </c>
      <c r="C599" s="167"/>
      <c r="D599" s="118"/>
      <c r="E599" s="152"/>
      <c r="F599" s="152"/>
      <c r="G599" s="152"/>
      <c r="H599" s="17" t="s">
        <v>5</v>
      </c>
    </row>
    <row r="600" spans="1:8" ht="15.75">
      <c r="A600" s="171"/>
      <c r="B600" s="173" t="s">
        <v>353</v>
      </c>
      <c r="C600" s="167"/>
      <c r="D600" s="119"/>
      <c r="E600" s="153"/>
      <c r="F600" s="153"/>
      <c r="G600" s="153"/>
      <c r="H600" s="17" t="s">
        <v>6</v>
      </c>
    </row>
    <row r="601" spans="1:8" ht="16.5" thickBot="1">
      <c r="A601" s="172"/>
      <c r="B601" s="83" t="s">
        <v>4</v>
      </c>
      <c r="C601" s="34">
        <v>578</v>
      </c>
      <c r="D601" s="35" t="s">
        <v>25</v>
      </c>
      <c r="E601" s="138">
        <f>(E598+F598+G598)/3/C601</f>
        <v>0</v>
      </c>
      <c r="F601" s="139"/>
      <c r="G601" s="140"/>
      <c r="H601" s="51"/>
    </row>
    <row r="602" spans="1:8" ht="15.75">
      <c r="A602" s="152">
        <v>72</v>
      </c>
      <c r="B602" s="120" t="s">
        <v>515</v>
      </c>
      <c r="C602" s="121"/>
      <c r="D602" s="5" t="s">
        <v>518</v>
      </c>
      <c r="E602" s="16">
        <v>4</v>
      </c>
      <c r="F602" s="16">
        <v>4</v>
      </c>
      <c r="G602" s="16"/>
      <c r="H602" s="4"/>
    </row>
    <row r="603" spans="1:8" ht="15.75">
      <c r="A603" s="152"/>
      <c r="B603" s="166" t="s">
        <v>516</v>
      </c>
      <c r="C603" s="167"/>
      <c r="D603" s="10" t="s">
        <v>519</v>
      </c>
      <c r="E603" s="32">
        <v>12</v>
      </c>
      <c r="F603" s="32">
        <v>3</v>
      </c>
      <c r="G603" s="32">
        <v>11</v>
      </c>
      <c r="H603" s="4"/>
    </row>
    <row r="604" spans="1:8" ht="15.75">
      <c r="A604" s="152"/>
      <c r="B604" s="166" t="s">
        <v>353</v>
      </c>
      <c r="C604" s="167"/>
      <c r="D604" s="10" t="s">
        <v>520</v>
      </c>
      <c r="E604" s="32">
        <v>3</v>
      </c>
      <c r="F604" s="32">
        <v>2</v>
      </c>
      <c r="G604" s="32">
        <v>1</v>
      </c>
      <c r="H604" s="4"/>
    </row>
    <row r="605" spans="1:8" ht="15.75">
      <c r="A605" s="152"/>
      <c r="B605" s="166" t="s">
        <v>517</v>
      </c>
      <c r="C605" s="167"/>
      <c r="D605" s="10" t="s">
        <v>521</v>
      </c>
      <c r="E605" s="32">
        <v>40</v>
      </c>
      <c r="F605" s="32">
        <v>32</v>
      </c>
      <c r="G605" s="32">
        <v>27</v>
      </c>
      <c r="H605" s="17" t="s">
        <v>783</v>
      </c>
    </row>
    <row r="606" spans="1:8" ht="15.75">
      <c r="A606" s="152"/>
      <c r="B606" s="38"/>
      <c r="C606" s="21"/>
      <c r="D606" s="10" t="s">
        <v>521</v>
      </c>
      <c r="E606" s="32">
        <v>0</v>
      </c>
      <c r="F606" s="32">
        <v>0</v>
      </c>
      <c r="G606" s="32">
        <v>0</v>
      </c>
      <c r="H606" s="17" t="s">
        <v>719</v>
      </c>
    </row>
    <row r="607" spans="1:8" ht="15.75">
      <c r="A607" s="152"/>
      <c r="B607" s="38" t="s">
        <v>4</v>
      </c>
      <c r="C607" s="21">
        <v>578</v>
      </c>
      <c r="D607" s="10" t="s">
        <v>525</v>
      </c>
      <c r="E607" s="32">
        <v>0</v>
      </c>
      <c r="F607" s="32">
        <v>0</v>
      </c>
      <c r="G607" s="32">
        <v>0</v>
      </c>
      <c r="H607" s="17" t="s">
        <v>81</v>
      </c>
    </row>
    <row r="608" spans="1:8" ht="15.75">
      <c r="A608" s="152"/>
      <c r="B608" s="38" t="s">
        <v>4</v>
      </c>
      <c r="C608" s="21">
        <v>910</v>
      </c>
      <c r="D608" s="10" t="s">
        <v>523</v>
      </c>
      <c r="E608" s="32">
        <v>28</v>
      </c>
      <c r="F608" s="32">
        <v>33</v>
      </c>
      <c r="G608" s="32">
        <v>19</v>
      </c>
      <c r="H608" s="4"/>
    </row>
    <row r="609" spans="1:8" ht="15.75">
      <c r="A609" s="152"/>
      <c r="B609" s="38"/>
      <c r="C609" s="21"/>
      <c r="D609" s="10" t="s">
        <v>522</v>
      </c>
      <c r="E609" s="32">
        <v>9</v>
      </c>
      <c r="F609" s="32">
        <v>2</v>
      </c>
      <c r="G609" s="32">
        <v>9</v>
      </c>
      <c r="H609" s="4"/>
    </row>
    <row r="610" spans="1:8" ht="15.75">
      <c r="A610" s="152"/>
      <c r="B610" s="18"/>
      <c r="C610" s="19"/>
      <c r="D610" s="10" t="s">
        <v>524</v>
      </c>
      <c r="E610" s="32">
        <v>11</v>
      </c>
      <c r="F610" s="32">
        <v>6</v>
      </c>
      <c r="G610" s="32">
        <v>3</v>
      </c>
      <c r="H610" s="4"/>
    </row>
    <row r="611" spans="1:8" ht="16.5" thickBot="1">
      <c r="A611" s="144"/>
      <c r="B611" s="28"/>
      <c r="C611" s="29"/>
      <c r="D611" s="30" t="s">
        <v>25</v>
      </c>
      <c r="E611" s="162">
        <f>(E602+F603+F602+G603+G602+E603+E604+F604+G604+E605+F605+G605+E606+F606+G606+E607+F607+G607+E608+F608+G609+G608+F609+E609+E610+F610+G610)/3/C607</f>
        <v>0.14936562860438293</v>
      </c>
      <c r="F611" s="162"/>
      <c r="G611" s="162"/>
      <c r="H611" s="27"/>
    </row>
    <row r="612" spans="1:8" ht="15.75">
      <c r="A612" s="154">
        <v>73</v>
      </c>
      <c r="B612" s="168">
        <v>663</v>
      </c>
      <c r="C612" s="169"/>
      <c r="D612" s="25" t="s">
        <v>526</v>
      </c>
      <c r="E612" s="16">
        <v>0</v>
      </c>
      <c r="F612" s="16">
        <v>0</v>
      </c>
      <c r="G612" s="16">
        <v>0</v>
      </c>
      <c r="H612" s="4"/>
    </row>
    <row r="613" spans="1:8" ht="15.75">
      <c r="A613" s="152"/>
      <c r="B613" s="166" t="s">
        <v>51</v>
      </c>
      <c r="C613" s="167"/>
      <c r="D613" s="7" t="s">
        <v>527</v>
      </c>
      <c r="E613" s="32">
        <v>34</v>
      </c>
      <c r="F613" s="32">
        <v>16</v>
      </c>
      <c r="G613" s="32">
        <v>13</v>
      </c>
      <c r="H613" s="4"/>
    </row>
    <row r="614" spans="1:8" ht="15.75">
      <c r="A614" s="152"/>
      <c r="B614" s="166" t="s">
        <v>134</v>
      </c>
      <c r="C614" s="167"/>
      <c r="D614" s="7" t="s">
        <v>528</v>
      </c>
      <c r="E614" s="32">
        <v>65</v>
      </c>
      <c r="F614" s="32">
        <v>62</v>
      </c>
      <c r="G614" s="32">
        <v>51</v>
      </c>
      <c r="H614" s="4"/>
    </row>
    <row r="615" spans="1:8" ht="15.75">
      <c r="A615" s="152"/>
      <c r="B615" s="166" t="s">
        <v>42</v>
      </c>
      <c r="C615" s="167"/>
      <c r="D615" s="7" t="s">
        <v>529</v>
      </c>
      <c r="E615" s="32">
        <v>28</v>
      </c>
      <c r="F615" s="32">
        <v>43</v>
      </c>
      <c r="G615" s="32">
        <v>37</v>
      </c>
      <c r="H615" s="4"/>
    </row>
    <row r="616" spans="1:8" ht="15.75">
      <c r="A616" s="152"/>
      <c r="B616" s="18"/>
      <c r="C616" s="19"/>
      <c r="D616" s="7" t="s">
        <v>530</v>
      </c>
      <c r="E616" s="32"/>
      <c r="F616" s="32"/>
      <c r="G616" s="32"/>
      <c r="H616" s="4"/>
    </row>
    <row r="617" spans="1:8" ht="15.75">
      <c r="A617" s="152"/>
      <c r="B617" s="42" t="s">
        <v>4</v>
      </c>
      <c r="C617" s="21">
        <v>578</v>
      </c>
      <c r="D617" s="7" t="s">
        <v>531</v>
      </c>
      <c r="E617" s="32">
        <v>1</v>
      </c>
      <c r="F617" s="32">
        <v>1</v>
      </c>
      <c r="G617" s="32">
        <v>2</v>
      </c>
      <c r="H617" s="17" t="s">
        <v>767</v>
      </c>
    </row>
    <row r="618" spans="1:8" ht="15.75">
      <c r="A618" s="152"/>
      <c r="B618" s="18"/>
      <c r="C618" s="19"/>
      <c r="D618" s="7" t="s">
        <v>532</v>
      </c>
      <c r="E618" s="32">
        <v>0</v>
      </c>
      <c r="F618" s="32">
        <v>0</v>
      </c>
      <c r="G618" s="32">
        <v>0</v>
      </c>
      <c r="H618" s="17" t="s">
        <v>764</v>
      </c>
    </row>
    <row r="619" spans="1:8" ht="15.75">
      <c r="A619" s="152"/>
      <c r="B619" s="18"/>
      <c r="C619" s="19"/>
      <c r="D619" s="7" t="s">
        <v>533</v>
      </c>
      <c r="E619" s="32">
        <v>65</v>
      </c>
      <c r="F619" s="32">
        <v>59</v>
      </c>
      <c r="G619" s="32">
        <v>40</v>
      </c>
      <c r="H619" s="17" t="s">
        <v>81</v>
      </c>
    </row>
    <row r="620" spans="1:8" ht="15.75">
      <c r="A620" s="152"/>
      <c r="B620" s="18"/>
      <c r="C620" s="19"/>
      <c r="D620" s="7" t="s">
        <v>534</v>
      </c>
      <c r="E620" s="32">
        <v>53</v>
      </c>
      <c r="F620" s="32">
        <v>58</v>
      </c>
      <c r="G620" s="32">
        <v>41</v>
      </c>
      <c r="H620" s="4"/>
    </row>
    <row r="621" spans="1:8" ht="15.75">
      <c r="A621" s="152"/>
      <c r="B621" s="18"/>
      <c r="C621" s="19"/>
      <c r="D621" s="7" t="s">
        <v>535</v>
      </c>
      <c r="E621" s="32"/>
      <c r="F621" s="32"/>
      <c r="G621" s="32"/>
      <c r="H621" s="4"/>
    </row>
    <row r="622" spans="1:8" ht="15.75">
      <c r="A622" s="152"/>
      <c r="B622" s="18"/>
      <c r="C622" s="19"/>
      <c r="D622" s="7" t="s">
        <v>537</v>
      </c>
      <c r="E622" s="32">
        <v>0</v>
      </c>
      <c r="F622" s="32">
        <v>0</v>
      </c>
      <c r="G622" s="32">
        <v>0</v>
      </c>
      <c r="H622" s="4"/>
    </row>
    <row r="623" spans="1:8" ht="15.75">
      <c r="A623" s="152"/>
      <c r="B623" s="18"/>
      <c r="C623" s="19"/>
      <c r="D623" s="7" t="s">
        <v>536</v>
      </c>
      <c r="E623" s="32">
        <v>51</v>
      </c>
      <c r="F623" s="32">
        <v>45</v>
      </c>
      <c r="G623" s="32">
        <v>63</v>
      </c>
      <c r="H623" s="4"/>
    </row>
    <row r="624" spans="1:8" ht="15.75">
      <c r="A624" s="152"/>
      <c r="B624" s="18"/>
      <c r="C624" s="19"/>
      <c r="D624" s="7" t="s">
        <v>538</v>
      </c>
      <c r="E624" s="32">
        <v>21</v>
      </c>
      <c r="F624" s="32">
        <v>16</v>
      </c>
      <c r="G624" s="32">
        <v>16</v>
      </c>
      <c r="H624" s="4"/>
    </row>
    <row r="625" spans="1:8" ht="15.75">
      <c r="A625" s="152"/>
      <c r="B625" s="18"/>
      <c r="C625" s="19"/>
      <c r="D625" s="7" t="s">
        <v>539</v>
      </c>
      <c r="E625" s="32">
        <v>21</v>
      </c>
      <c r="F625" s="32">
        <v>15</v>
      </c>
      <c r="G625" s="32">
        <v>35</v>
      </c>
      <c r="H625" s="4"/>
    </row>
    <row r="626" spans="1:8" ht="16.5" thickBot="1">
      <c r="A626" s="144"/>
      <c r="B626" s="28"/>
      <c r="C626" s="29"/>
      <c r="D626" s="35" t="s">
        <v>25</v>
      </c>
      <c r="E626" s="162">
        <f>(E612+F612+G612+E613+F613+G613+E614+F614+G614+E615+F615+G615+E616+G616+F616+E617+F617+G617+E618+F618+G618+E619+F619+G619+E620+F620+G620+E621+F621+G621+E622+F622+G622+E623+F623+G623+E624+F624+E625+F625+G625)/3/C617</f>
        <v>0.5397923875432526</v>
      </c>
      <c r="F626" s="162"/>
      <c r="G626" s="162"/>
      <c r="H626" s="27"/>
    </row>
    <row r="627" spans="1:8" ht="15.75">
      <c r="A627" s="170">
        <v>74</v>
      </c>
      <c r="B627" s="174">
        <v>664</v>
      </c>
      <c r="C627" s="175"/>
      <c r="D627" s="81" t="s">
        <v>540</v>
      </c>
      <c r="E627" s="154">
        <v>20</v>
      </c>
      <c r="F627" s="154">
        <v>40</v>
      </c>
      <c r="G627" s="154">
        <v>120</v>
      </c>
      <c r="H627" s="17" t="s">
        <v>730</v>
      </c>
    </row>
    <row r="628" spans="1:8" ht="15.75">
      <c r="A628" s="171"/>
      <c r="B628" s="111"/>
      <c r="C628" s="110"/>
      <c r="D628" s="4" t="s">
        <v>541</v>
      </c>
      <c r="E628" s="152"/>
      <c r="F628" s="152"/>
      <c r="G628" s="152"/>
      <c r="H628" s="17" t="s">
        <v>719</v>
      </c>
    </row>
    <row r="629" spans="1:8" ht="15.75">
      <c r="A629" s="171"/>
      <c r="B629" s="173" t="s">
        <v>51</v>
      </c>
      <c r="C629" s="167"/>
      <c r="D629" s="5"/>
      <c r="E629" s="153"/>
      <c r="F629" s="153"/>
      <c r="G629" s="153"/>
      <c r="H629" s="45" t="s">
        <v>81</v>
      </c>
    </row>
    <row r="630" spans="1:8" ht="15.75">
      <c r="A630" s="171"/>
      <c r="B630" s="173" t="s">
        <v>353</v>
      </c>
      <c r="C630" s="167"/>
      <c r="D630" s="19" t="s">
        <v>540</v>
      </c>
      <c r="E630" s="151">
        <v>200</v>
      </c>
      <c r="F630" s="151">
        <v>200</v>
      </c>
      <c r="G630" s="151">
        <v>200</v>
      </c>
      <c r="H630" s="17" t="s">
        <v>740</v>
      </c>
    </row>
    <row r="631" spans="1:8" ht="15.75">
      <c r="A631" s="171"/>
      <c r="B631" s="22" t="s">
        <v>4</v>
      </c>
      <c r="C631" s="21">
        <v>578</v>
      </c>
      <c r="D631" s="19" t="s">
        <v>542</v>
      </c>
      <c r="E631" s="152"/>
      <c r="F631" s="152"/>
      <c r="G631" s="152"/>
      <c r="H631" s="17" t="s">
        <v>732</v>
      </c>
    </row>
    <row r="632" spans="1:8" ht="15.75">
      <c r="A632" s="171"/>
      <c r="B632" s="22"/>
      <c r="C632" s="44"/>
      <c r="D632" s="5"/>
      <c r="E632" s="153"/>
      <c r="F632" s="153"/>
      <c r="G632" s="153"/>
      <c r="H632" s="17" t="s">
        <v>737</v>
      </c>
    </row>
    <row r="633" spans="1:8" ht="16.5" thickBot="1">
      <c r="A633" s="172"/>
      <c r="B633" s="51"/>
      <c r="C633" s="51"/>
      <c r="D633" s="35" t="s">
        <v>25</v>
      </c>
      <c r="E633" s="155">
        <f>(E627+F627+G627+E630+F630+G630)/3/C631</f>
        <v>0.44982698961937717</v>
      </c>
      <c r="F633" s="156"/>
      <c r="G633" s="157"/>
      <c r="H633" s="149"/>
    </row>
    <row r="634" spans="1:8" ht="15.75">
      <c r="A634" s="152">
        <v>75</v>
      </c>
      <c r="B634" s="168">
        <v>665</v>
      </c>
      <c r="C634" s="169"/>
      <c r="D634" s="26" t="s">
        <v>543</v>
      </c>
      <c r="E634" s="16">
        <v>47</v>
      </c>
      <c r="F634" s="16">
        <v>49</v>
      </c>
      <c r="G634" s="16">
        <v>41</v>
      </c>
      <c r="H634" s="4"/>
    </row>
    <row r="635" spans="1:8" ht="15.75">
      <c r="A635" s="152"/>
      <c r="B635" s="166" t="s">
        <v>51</v>
      </c>
      <c r="C635" s="167"/>
      <c r="D635" s="8" t="s">
        <v>506</v>
      </c>
      <c r="E635" s="32">
        <v>16</v>
      </c>
      <c r="F635" s="32">
        <v>0</v>
      </c>
      <c r="G635" s="32">
        <v>34</v>
      </c>
      <c r="H635" s="17" t="s">
        <v>740</v>
      </c>
    </row>
    <row r="636" spans="1:8" ht="15.75">
      <c r="A636" s="152"/>
      <c r="B636" s="166" t="s">
        <v>167</v>
      </c>
      <c r="C636" s="167"/>
      <c r="D636" s="8" t="s">
        <v>544</v>
      </c>
      <c r="E636" s="32">
        <v>26</v>
      </c>
      <c r="F636" s="32">
        <v>21</v>
      </c>
      <c r="G636" s="32">
        <v>24</v>
      </c>
      <c r="H636" s="17" t="s">
        <v>719</v>
      </c>
    </row>
    <row r="637" spans="1:8" ht="15.75">
      <c r="A637" s="152"/>
      <c r="B637" s="166" t="s">
        <v>42</v>
      </c>
      <c r="C637" s="167"/>
      <c r="D637" s="8" t="s">
        <v>545</v>
      </c>
      <c r="E637" s="32">
        <v>51</v>
      </c>
      <c r="F637" s="32">
        <v>50</v>
      </c>
      <c r="G637" s="32">
        <v>52</v>
      </c>
      <c r="H637" s="17" t="s">
        <v>737</v>
      </c>
    </row>
    <row r="638" spans="1:8" ht="15.75">
      <c r="A638" s="152"/>
      <c r="B638" s="38" t="s">
        <v>4</v>
      </c>
      <c r="C638" s="21">
        <v>578</v>
      </c>
      <c r="D638" s="7" t="s">
        <v>546</v>
      </c>
      <c r="E638" s="32">
        <v>0</v>
      </c>
      <c r="F638" s="32">
        <v>0</v>
      </c>
      <c r="G638" s="32">
        <v>0</v>
      </c>
      <c r="H638" s="4"/>
    </row>
    <row r="639" spans="1:8" ht="15.75">
      <c r="A639" s="152"/>
      <c r="B639" s="18"/>
      <c r="C639" s="19"/>
      <c r="D639" s="41" t="s">
        <v>25</v>
      </c>
      <c r="E639" s="161">
        <f>(E634+F634+G634+E635+F635+G635+E636+F636+G636+E638+F638+G638+E637+F637+G637+I633)/3/C638</f>
        <v>0.2370242214532872</v>
      </c>
      <c r="F639" s="161"/>
      <c r="G639" s="161"/>
      <c r="H639" s="4"/>
    </row>
    <row r="640" spans="1:8" ht="15.75">
      <c r="A640" s="151">
        <v>76</v>
      </c>
      <c r="B640" s="146">
        <v>666</v>
      </c>
      <c r="C640" s="147"/>
      <c r="D640" s="7" t="s">
        <v>547</v>
      </c>
      <c r="E640" s="32">
        <v>10</v>
      </c>
      <c r="F640" s="32">
        <v>10</v>
      </c>
      <c r="G640" s="32">
        <v>7</v>
      </c>
      <c r="H640" s="1"/>
    </row>
    <row r="641" spans="1:8" ht="15.75">
      <c r="A641" s="152"/>
      <c r="B641" s="166" t="s">
        <v>29</v>
      </c>
      <c r="C641" s="167"/>
      <c r="D641" s="7" t="s">
        <v>548</v>
      </c>
      <c r="E641" s="32">
        <v>15</v>
      </c>
      <c r="F641" s="32">
        <v>13</v>
      </c>
      <c r="G641" s="32">
        <v>10</v>
      </c>
      <c r="H641" s="17" t="s">
        <v>784</v>
      </c>
    </row>
    <row r="642" spans="1:8" ht="15.75">
      <c r="A642" s="152"/>
      <c r="B642" s="166" t="s">
        <v>353</v>
      </c>
      <c r="C642" s="167"/>
      <c r="D642" s="7" t="s">
        <v>549</v>
      </c>
      <c r="E642" s="32">
        <v>3</v>
      </c>
      <c r="F642" s="32">
        <v>0</v>
      </c>
      <c r="G642" s="32">
        <v>0</v>
      </c>
      <c r="H642" s="17" t="s">
        <v>785</v>
      </c>
    </row>
    <row r="643" spans="1:8" ht="15.75">
      <c r="A643" s="152"/>
      <c r="B643" s="166" t="s">
        <v>42</v>
      </c>
      <c r="C643" s="167"/>
      <c r="D643" s="7" t="s">
        <v>550</v>
      </c>
      <c r="E643" s="32">
        <v>10</v>
      </c>
      <c r="F643" s="32">
        <v>10</v>
      </c>
      <c r="G643" s="32">
        <v>4</v>
      </c>
      <c r="H643" s="17" t="s">
        <v>778</v>
      </c>
    </row>
    <row r="644" spans="1:8" ht="15.75">
      <c r="A644" s="152"/>
      <c r="B644" s="38" t="s">
        <v>4</v>
      </c>
      <c r="C644" s="21">
        <v>363</v>
      </c>
      <c r="D644" s="7" t="s">
        <v>551</v>
      </c>
      <c r="E644" s="32">
        <v>19</v>
      </c>
      <c r="F644" s="32">
        <v>8</v>
      </c>
      <c r="G644" s="32">
        <v>6</v>
      </c>
      <c r="H644" s="4"/>
    </row>
    <row r="645" spans="1:8" ht="15.75">
      <c r="A645" s="152"/>
      <c r="B645" s="38"/>
      <c r="C645" s="21"/>
      <c r="D645" s="8" t="s">
        <v>786</v>
      </c>
      <c r="E645" s="15">
        <v>12</v>
      </c>
      <c r="F645" s="15">
        <v>9</v>
      </c>
      <c r="G645" s="15">
        <v>7</v>
      </c>
      <c r="H645" s="4"/>
    </row>
    <row r="646" spans="1:8" ht="16.5" thickBot="1">
      <c r="A646" s="144"/>
      <c r="B646" s="28"/>
      <c r="C646" s="29"/>
      <c r="D646" s="35" t="s">
        <v>25</v>
      </c>
      <c r="E646" s="162">
        <f>(E640+F640+G640+E641+F641+G641+E642+F642+G642+E643+F643+G643+E644+F644+G644+E645+F645+G645)/3/C644</f>
        <v>0.14049586776859505</v>
      </c>
      <c r="F646" s="162"/>
      <c r="G646" s="162"/>
      <c r="H646" s="27"/>
    </row>
    <row r="647" spans="1:8" ht="15.75">
      <c r="A647" s="170">
        <v>77</v>
      </c>
      <c r="B647" s="136" t="s">
        <v>552</v>
      </c>
      <c r="C647" s="137"/>
      <c r="D647" s="58" t="s">
        <v>573</v>
      </c>
      <c r="E647" s="16">
        <v>0</v>
      </c>
      <c r="F647" s="16">
        <v>0</v>
      </c>
      <c r="G647" s="102">
        <v>0</v>
      </c>
      <c r="H647" s="17" t="s">
        <v>756</v>
      </c>
    </row>
    <row r="648" spans="1:8" ht="15.75">
      <c r="A648" s="171"/>
      <c r="B648" s="173" t="s">
        <v>391</v>
      </c>
      <c r="C648" s="167"/>
      <c r="D648" s="56" t="s">
        <v>572</v>
      </c>
      <c r="E648" s="32">
        <v>17</v>
      </c>
      <c r="F648" s="32">
        <v>11</v>
      </c>
      <c r="G648" s="104">
        <v>20</v>
      </c>
      <c r="H648" s="17" t="s">
        <v>757</v>
      </c>
    </row>
    <row r="649" spans="1:8" ht="15.75">
      <c r="A649" s="171"/>
      <c r="B649" s="173" t="s">
        <v>353</v>
      </c>
      <c r="C649" s="167"/>
      <c r="D649" s="57" t="s">
        <v>571</v>
      </c>
      <c r="E649" s="16">
        <v>10</v>
      </c>
      <c r="F649" s="16">
        <v>13</v>
      </c>
      <c r="G649" s="102">
        <v>4</v>
      </c>
      <c r="H649" s="17" t="s">
        <v>778</v>
      </c>
    </row>
    <row r="650" spans="1:8" ht="16.5" thickBot="1">
      <c r="A650" s="172"/>
      <c r="B650" s="83" t="s">
        <v>4</v>
      </c>
      <c r="C650" s="34">
        <v>91</v>
      </c>
      <c r="D650" s="30" t="s">
        <v>25</v>
      </c>
      <c r="E650" s="155">
        <f>(E647+F647+G647+E648+F648+G648+E649+F649+G649)/3/C650</f>
        <v>0.27472527472527475</v>
      </c>
      <c r="F650" s="156"/>
      <c r="G650" s="157"/>
      <c r="H650" s="28"/>
    </row>
    <row r="651" spans="1:8" ht="15.75">
      <c r="A651" s="152">
        <v>78</v>
      </c>
      <c r="B651" s="168" t="s">
        <v>553</v>
      </c>
      <c r="C651" s="169"/>
      <c r="D651" s="25" t="s">
        <v>570</v>
      </c>
      <c r="E651" s="16">
        <v>0</v>
      </c>
      <c r="F651" s="16">
        <v>3</v>
      </c>
      <c r="G651" s="16">
        <v>3</v>
      </c>
      <c r="H651" s="17" t="s">
        <v>44</v>
      </c>
    </row>
    <row r="652" spans="1:8" ht="15.75">
      <c r="A652" s="152"/>
      <c r="B652" s="166" t="s">
        <v>40</v>
      </c>
      <c r="C652" s="167"/>
      <c r="D652" s="7" t="s">
        <v>569</v>
      </c>
      <c r="E652" s="32">
        <v>44</v>
      </c>
      <c r="F652" s="32">
        <v>62</v>
      </c>
      <c r="G652" s="32">
        <v>66</v>
      </c>
      <c r="H652" s="17" t="s">
        <v>787</v>
      </c>
    </row>
    <row r="653" spans="1:8" ht="15.75">
      <c r="A653" s="152"/>
      <c r="B653" s="166" t="s">
        <v>134</v>
      </c>
      <c r="C653" s="167"/>
      <c r="D653" s="7" t="s">
        <v>568</v>
      </c>
      <c r="E653" s="32">
        <v>128</v>
      </c>
      <c r="F653" s="32">
        <v>50</v>
      </c>
      <c r="G653" s="32">
        <v>74</v>
      </c>
      <c r="H653" s="17" t="s">
        <v>725</v>
      </c>
    </row>
    <row r="654" spans="1:8" ht="16.5" thickBot="1">
      <c r="A654" s="144"/>
      <c r="B654" s="33" t="s">
        <v>4</v>
      </c>
      <c r="C654" s="34">
        <v>232</v>
      </c>
      <c r="D654" s="30" t="s">
        <v>25</v>
      </c>
      <c r="E654" s="155">
        <f>(E651+F651+G651+E652+E652+E653+F652+F653+G652+G653)/3/C654</f>
        <v>0.6810344827586207</v>
      </c>
      <c r="F654" s="156"/>
      <c r="G654" s="157"/>
      <c r="H654" s="27"/>
    </row>
    <row r="655" spans="1:8" ht="15.75">
      <c r="A655" s="170">
        <v>79</v>
      </c>
      <c r="B655" s="178">
        <v>669</v>
      </c>
      <c r="C655" s="175"/>
      <c r="D655" s="133" t="s">
        <v>554</v>
      </c>
      <c r="E655" s="154"/>
      <c r="F655" s="154"/>
      <c r="G655" s="154"/>
      <c r="H655" s="17" t="s">
        <v>4</v>
      </c>
    </row>
    <row r="656" spans="1:8" ht="15.75">
      <c r="A656" s="171"/>
      <c r="B656" s="129" t="s">
        <v>29</v>
      </c>
      <c r="C656" s="177"/>
      <c r="D656" s="134"/>
      <c r="E656" s="152"/>
      <c r="F656" s="152"/>
      <c r="G656" s="152"/>
      <c r="H656" s="17" t="s">
        <v>5</v>
      </c>
    </row>
    <row r="657" spans="1:8" ht="15.75">
      <c r="A657" s="171"/>
      <c r="B657" s="129" t="s">
        <v>353</v>
      </c>
      <c r="C657" s="177"/>
      <c r="D657" s="135"/>
      <c r="E657" s="153"/>
      <c r="F657" s="153"/>
      <c r="G657" s="153"/>
      <c r="H657" s="17" t="s">
        <v>6</v>
      </c>
    </row>
    <row r="658" spans="1:8" ht="16.5" thickBot="1">
      <c r="A658" s="172"/>
      <c r="B658" s="83" t="s">
        <v>4</v>
      </c>
      <c r="C658" s="34">
        <v>361</v>
      </c>
      <c r="D658" s="30" t="s">
        <v>25</v>
      </c>
      <c r="E658" s="155">
        <f>(E655+F655+G655)/3/C658</f>
        <v>0</v>
      </c>
      <c r="F658" s="156"/>
      <c r="G658" s="157"/>
      <c r="H658" s="28"/>
    </row>
    <row r="659" spans="1:7" ht="15.75">
      <c r="A659" s="170">
        <v>80</v>
      </c>
      <c r="B659" s="178">
        <v>670</v>
      </c>
      <c r="C659" s="175"/>
      <c r="D659" s="25" t="s">
        <v>567</v>
      </c>
      <c r="E659" s="16">
        <v>6</v>
      </c>
      <c r="F659" s="16">
        <v>0</v>
      </c>
      <c r="G659" s="16">
        <v>0</v>
      </c>
    </row>
    <row r="660" spans="1:7" ht="15.75">
      <c r="A660" s="171"/>
      <c r="B660" s="166" t="s">
        <v>51</v>
      </c>
      <c r="C660" s="167"/>
      <c r="D660" s="7" t="s">
        <v>566</v>
      </c>
      <c r="E660" s="32">
        <v>0</v>
      </c>
      <c r="F660" s="32">
        <v>0</v>
      </c>
      <c r="G660" s="32">
        <v>0</v>
      </c>
    </row>
    <row r="661" spans="1:8" ht="15.75">
      <c r="A661" s="171"/>
      <c r="B661" s="166" t="s">
        <v>353</v>
      </c>
      <c r="C661" s="167"/>
      <c r="D661" s="7" t="s">
        <v>565</v>
      </c>
      <c r="E661" s="32">
        <v>0</v>
      </c>
      <c r="F661" s="32">
        <v>0</v>
      </c>
      <c r="G661" s="32">
        <v>0</v>
      </c>
      <c r="H661" s="17" t="s">
        <v>731</v>
      </c>
    </row>
    <row r="662" spans="1:8" ht="15.75">
      <c r="A662" s="171"/>
      <c r="B662" s="166" t="s">
        <v>106</v>
      </c>
      <c r="C662" s="167"/>
      <c r="D662" s="7" t="s">
        <v>564</v>
      </c>
      <c r="E662" s="32">
        <v>0</v>
      </c>
      <c r="F662" s="32">
        <v>39</v>
      </c>
      <c r="G662" s="32">
        <v>10</v>
      </c>
      <c r="H662" s="17" t="s">
        <v>788</v>
      </c>
    </row>
    <row r="663" spans="1:8" ht="15.75">
      <c r="A663" s="171"/>
      <c r="C663" s="19"/>
      <c r="D663" s="7" t="s">
        <v>563</v>
      </c>
      <c r="E663" s="32">
        <v>0</v>
      </c>
      <c r="F663" s="32">
        <v>6</v>
      </c>
      <c r="G663" s="32">
        <v>3</v>
      </c>
      <c r="H663" s="17" t="s">
        <v>789</v>
      </c>
    </row>
    <row r="664" spans="1:7" ht="15.75">
      <c r="A664" s="171"/>
      <c r="B664" s="22" t="s">
        <v>4</v>
      </c>
      <c r="C664" s="21">
        <v>578</v>
      </c>
      <c r="D664" s="7" t="s">
        <v>562</v>
      </c>
      <c r="E664" s="32">
        <v>0</v>
      </c>
      <c r="F664" s="32">
        <v>0</v>
      </c>
      <c r="G664" s="32">
        <v>0</v>
      </c>
    </row>
    <row r="665" spans="1:8" ht="16.5" thickBot="1">
      <c r="A665" s="172"/>
      <c r="B665" s="51"/>
      <c r="C665" s="29"/>
      <c r="D665" s="30" t="s">
        <v>25</v>
      </c>
      <c r="E665" s="155">
        <f>(E659+F659+G659+E660+F660+G660+E662+F662+G662+G661+F661+E661+E663+F663+G663+E664+F664+G664)/3/C664</f>
        <v>0.03690888119953864</v>
      </c>
      <c r="F665" s="156"/>
      <c r="G665" s="157"/>
      <c r="H665" s="51"/>
    </row>
    <row r="666" spans="1:7" ht="15.75">
      <c r="A666" s="170">
        <v>81</v>
      </c>
      <c r="B666" s="178">
        <v>671</v>
      </c>
      <c r="C666" s="175"/>
      <c r="D666" s="60" t="s">
        <v>561</v>
      </c>
      <c r="E666" s="106">
        <v>6</v>
      </c>
      <c r="F666" s="106">
        <v>0</v>
      </c>
      <c r="G666" s="107">
        <v>0</v>
      </c>
    </row>
    <row r="667" spans="1:7" ht="15.75">
      <c r="A667" s="171"/>
      <c r="B667" s="166" t="s">
        <v>29</v>
      </c>
      <c r="C667" s="167"/>
      <c r="D667" s="25" t="s">
        <v>560</v>
      </c>
      <c r="E667" s="16">
        <v>2</v>
      </c>
      <c r="F667" s="16">
        <v>8</v>
      </c>
      <c r="G667" s="102">
        <v>11</v>
      </c>
    </row>
    <row r="668" spans="1:8" ht="15.75">
      <c r="A668" s="171"/>
      <c r="B668" s="166" t="s">
        <v>41</v>
      </c>
      <c r="C668" s="167"/>
      <c r="D668" s="25" t="s">
        <v>559</v>
      </c>
      <c r="E668" s="16">
        <v>9</v>
      </c>
      <c r="F668" s="16">
        <v>7</v>
      </c>
      <c r="G668" s="102">
        <v>5</v>
      </c>
      <c r="H668" s="17" t="s">
        <v>728</v>
      </c>
    </row>
    <row r="669" spans="1:8" ht="15.75">
      <c r="A669" s="171"/>
      <c r="B669" s="166" t="s">
        <v>42</v>
      </c>
      <c r="C669" s="167"/>
      <c r="D669" s="25" t="s">
        <v>558</v>
      </c>
      <c r="E669" s="14">
        <v>38</v>
      </c>
      <c r="F669" s="14">
        <v>16</v>
      </c>
      <c r="G669" s="89">
        <v>4</v>
      </c>
      <c r="H669" s="17" t="s">
        <v>788</v>
      </c>
    </row>
    <row r="670" spans="1:8" ht="15.75">
      <c r="A670" s="171"/>
      <c r="C670" s="19"/>
      <c r="D670" s="26" t="s">
        <v>557</v>
      </c>
      <c r="E670" s="151">
        <v>25</v>
      </c>
      <c r="F670" s="151">
        <v>24</v>
      </c>
      <c r="G670" s="151">
        <v>9</v>
      </c>
      <c r="H670" s="17" t="s">
        <v>789</v>
      </c>
    </row>
    <row r="671" spans="1:8" ht="15.75">
      <c r="A671" s="171"/>
      <c r="B671" s="71" t="s">
        <v>4</v>
      </c>
      <c r="C671" s="21">
        <v>361</v>
      </c>
      <c r="D671" s="4" t="s">
        <v>555</v>
      </c>
      <c r="E671" s="152"/>
      <c r="F671" s="152"/>
      <c r="G671" s="152"/>
      <c r="H671" s="55"/>
    </row>
    <row r="672" spans="1:7" ht="15.75">
      <c r="A672" s="171"/>
      <c r="C672" s="21"/>
      <c r="D672" s="5" t="s">
        <v>556</v>
      </c>
      <c r="E672" s="153"/>
      <c r="F672" s="153"/>
      <c r="G672" s="153"/>
    </row>
    <row r="673" spans="1:8" ht="16.5" thickBot="1">
      <c r="A673" s="172"/>
      <c r="B673" s="51"/>
      <c r="C673" s="29"/>
      <c r="D673" s="30" t="s">
        <v>25</v>
      </c>
      <c r="E673" s="155">
        <f>(E666+F666+G666+E667+F667+G667+E668+F668+G668+E669+F669+G669+E670+F670+G670)/3/C671</f>
        <v>0.15143120960295475</v>
      </c>
      <c r="F673" s="156"/>
      <c r="G673" s="157"/>
      <c r="H673" s="28"/>
    </row>
    <row r="674" spans="1:8" ht="15.75">
      <c r="A674" s="152">
        <v>82</v>
      </c>
      <c r="B674" s="168">
        <v>672</v>
      </c>
      <c r="C674" s="169"/>
      <c r="D674" s="26" t="s">
        <v>579</v>
      </c>
      <c r="E674" s="154">
        <v>1</v>
      </c>
      <c r="F674" s="154">
        <v>0</v>
      </c>
      <c r="G674" s="154">
        <v>1</v>
      </c>
      <c r="H674" s="4"/>
    </row>
    <row r="675" spans="1:8" ht="15.75">
      <c r="A675" s="152"/>
      <c r="B675" s="166" t="s">
        <v>40</v>
      </c>
      <c r="C675" s="167"/>
      <c r="D675" s="4" t="s">
        <v>574</v>
      </c>
      <c r="E675" s="152"/>
      <c r="F675" s="152"/>
      <c r="G675" s="152"/>
      <c r="H675" s="4"/>
    </row>
    <row r="676" spans="1:8" ht="15.75">
      <c r="A676" s="152"/>
      <c r="B676" s="166" t="s">
        <v>41</v>
      </c>
      <c r="C676" s="167"/>
      <c r="D676" s="5" t="s">
        <v>576</v>
      </c>
      <c r="E676" s="153"/>
      <c r="F676" s="153"/>
      <c r="G676" s="153"/>
      <c r="H676" s="4"/>
    </row>
    <row r="677" spans="1:8" ht="15.75">
      <c r="A677" s="152"/>
      <c r="B677" s="166" t="s">
        <v>42</v>
      </c>
      <c r="C677" s="167"/>
      <c r="D677" s="8" t="s">
        <v>580</v>
      </c>
      <c r="E677" s="151">
        <v>36</v>
      </c>
      <c r="F677" s="151">
        <v>14</v>
      </c>
      <c r="G677" s="151">
        <v>34</v>
      </c>
      <c r="H677" s="17" t="s">
        <v>730</v>
      </c>
    </row>
    <row r="678" spans="1:8" ht="15.75">
      <c r="A678" s="152"/>
      <c r="B678" s="18"/>
      <c r="C678" s="19"/>
      <c r="D678" s="4" t="s">
        <v>577</v>
      </c>
      <c r="E678" s="152"/>
      <c r="F678" s="152"/>
      <c r="G678" s="152"/>
      <c r="H678" s="17" t="s">
        <v>754</v>
      </c>
    </row>
    <row r="679" spans="1:8" ht="15.75">
      <c r="A679" s="152"/>
      <c r="B679" s="38" t="s">
        <v>4</v>
      </c>
      <c r="C679" s="21">
        <v>232</v>
      </c>
      <c r="D679" s="4" t="s">
        <v>575</v>
      </c>
      <c r="E679" s="152"/>
      <c r="F679" s="152"/>
      <c r="G679" s="152"/>
      <c r="H679" s="17" t="s">
        <v>81</v>
      </c>
    </row>
    <row r="680" spans="1:8" ht="15.75">
      <c r="A680" s="152"/>
      <c r="B680" s="18"/>
      <c r="C680" s="19"/>
      <c r="D680" s="5" t="s">
        <v>578</v>
      </c>
      <c r="E680" s="153"/>
      <c r="F680" s="153"/>
      <c r="G680" s="153"/>
      <c r="H680" s="4"/>
    </row>
    <row r="681" spans="1:8" ht="15.75">
      <c r="A681" s="152"/>
      <c r="B681" s="18"/>
      <c r="C681" s="19"/>
      <c r="D681" s="26" t="s">
        <v>581</v>
      </c>
      <c r="E681" s="32">
        <v>54</v>
      </c>
      <c r="F681" s="32">
        <v>12</v>
      </c>
      <c r="G681" s="104">
        <v>48</v>
      </c>
      <c r="H681" s="4"/>
    </row>
    <row r="682" spans="1:8" ht="16.5" thickBot="1">
      <c r="A682" s="152"/>
      <c r="B682" s="28"/>
      <c r="C682" s="29"/>
      <c r="D682" s="35" t="s">
        <v>25</v>
      </c>
      <c r="E682" s="155">
        <f>(E674+F674+G674+E677+F677+G677+E681+F681+G681)/3/C686</f>
        <v>0.18365472910927458</v>
      </c>
      <c r="F682" s="156"/>
      <c r="G682" s="157"/>
      <c r="H682" s="27"/>
    </row>
    <row r="683" spans="1:8" ht="15.75">
      <c r="A683" s="154">
        <v>83</v>
      </c>
      <c r="B683" s="174" t="s">
        <v>583</v>
      </c>
      <c r="C683" s="141"/>
      <c r="D683" s="81"/>
      <c r="E683" s="153"/>
      <c r="F683" s="153"/>
      <c r="G683" s="153"/>
      <c r="H683" s="17" t="s">
        <v>4</v>
      </c>
    </row>
    <row r="684" spans="1:8" ht="15.75">
      <c r="A684" s="152"/>
      <c r="B684" s="173" t="s">
        <v>29</v>
      </c>
      <c r="C684" s="167"/>
      <c r="D684" s="58" t="s">
        <v>582</v>
      </c>
      <c r="E684" s="148"/>
      <c r="F684" s="148"/>
      <c r="G684" s="148"/>
      <c r="H684" s="17" t="s">
        <v>5</v>
      </c>
    </row>
    <row r="685" spans="1:8" ht="15.75">
      <c r="A685" s="152"/>
      <c r="B685" s="173" t="s">
        <v>134</v>
      </c>
      <c r="C685" s="167"/>
      <c r="D685" s="19"/>
      <c r="E685" s="148"/>
      <c r="F685" s="148"/>
      <c r="G685" s="148"/>
      <c r="H685" s="43" t="s">
        <v>6</v>
      </c>
    </row>
    <row r="686" spans="1:8" ht="16.5" thickBot="1">
      <c r="A686" s="144"/>
      <c r="B686" s="33" t="s">
        <v>4</v>
      </c>
      <c r="C686" s="94">
        <v>363</v>
      </c>
      <c r="D686" s="35" t="s">
        <v>25</v>
      </c>
      <c r="E686" s="155">
        <f>(E683+F683+G683)/3/C686</f>
        <v>0</v>
      </c>
      <c r="F686" s="156"/>
      <c r="G686" s="157"/>
      <c r="H686" s="51"/>
    </row>
    <row r="687" spans="1:7" ht="15.75">
      <c r="A687" s="170">
        <v>84</v>
      </c>
      <c r="B687" s="174">
        <v>674</v>
      </c>
      <c r="C687" s="175"/>
      <c r="D687" s="59" t="s">
        <v>584</v>
      </c>
      <c r="E687" s="106">
        <v>10</v>
      </c>
      <c r="F687" s="107">
        <v>10</v>
      </c>
      <c r="G687" s="107">
        <v>6</v>
      </c>
    </row>
    <row r="688" spans="1:8" ht="15.75">
      <c r="A688" s="171"/>
      <c r="B688" s="173" t="s">
        <v>40</v>
      </c>
      <c r="C688" s="167"/>
      <c r="D688" s="19" t="s">
        <v>585</v>
      </c>
      <c r="E688" s="151">
        <v>20</v>
      </c>
      <c r="F688" s="151">
        <v>45</v>
      </c>
      <c r="G688" s="151">
        <v>22</v>
      </c>
      <c r="H688" s="17" t="s">
        <v>751</v>
      </c>
    </row>
    <row r="689" spans="1:8" ht="15.75">
      <c r="A689" s="171"/>
      <c r="B689" s="173" t="s">
        <v>41</v>
      </c>
      <c r="C689" s="167"/>
      <c r="D689" s="12" t="s">
        <v>586</v>
      </c>
      <c r="E689" s="153"/>
      <c r="F689" s="153"/>
      <c r="G689" s="153"/>
      <c r="H689" s="17" t="s">
        <v>757</v>
      </c>
    </row>
    <row r="690" spans="1:8" ht="15.75">
      <c r="A690" s="171"/>
      <c r="B690" s="173" t="s">
        <v>42</v>
      </c>
      <c r="C690" s="167"/>
      <c r="D690" s="12" t="s">
        <v>587</v>
      </c>
      <c r="E690" s="32">
        <v>12</v>
      </c>
      <c r="F690" s="104">
        <v>28</v>
      </c>
      <c r="G690" s="104">
        <v>8</v>
      </c>
      <c r="H690" s="43" t="s">
        <v>766</v>
      </c>
    </row>
    <row r="691" spans="1:8" ht="16.5" thickBot="1">
      <c r="A691" s="172"/>
      <c r="B691" s="83" t="s">
        <v>4</v>
      </c>
      <c r="C691" s="94">
        <v>232</v>
      </c>
      <c r="D691" s="35" t="s">
        <v>25</v>
      </c>
      <c r="E691" s="155">
        <f>(E687+F687+G687+E688+F688+G688+E690+F690+G690)/3/C691</f>
        <v>0.23132183908045975</v>
      </c>
      <c r="F691" s="156"/>
      <c r="G691" s="157"/>
      <c r="H691" s="51"/>
    </row>
    <row r="692" spans="1:7" ht="15.75">
      <c r="A692" s="170">
        <v>85</v>
      </c>
      <c r="B692" s="174">
        <v>675</v>
      </c>
      <c r="C692" s="175"/>
      <c r="D692" s="95" t="s">
        <v>592</v>
      </c>
      <c r="E692" s="154">
        <v>12</v>
      </c>
      <c r="F692" s="154">
        <v>30</v>
      </c>
      <c r="G692" s="154">
        <v>28</v>
      </c>
    </row>
    <row r="693" spans="1:7" ht="15.75">
      <c r="A693" s="171"/>
      <c r="B693" s="173" t="s">
        <v>29</v>
      </c>
      <c r="C693" s="167"/>
      <c r="D693" s="12" t="s">
        <v>588</v>
      </c>
      <c r="E693" s="153"/>
      <c r="F693" s="153"/>
      <c r="G693" s="153"/>
    </row>
    <row r="694" spans="1:7" ht="15.75">
      <c r="A694" s="171"/>
      <c r="B694" s="173" t="s">
        <v>41</v>
      </c>
      <c r="C694" s="167"/>
      <c r="D694" s="7" t="s">
        <v>593</v>
      </c>
      <c r="E694" s="32">
        <v>34</v>
      </c>
      <c r="F694" s="32">
        <v>7</v>
      </c>
      <c r="G694" s="104">
        <v>24</v>
      </c>
    </row>
    <row r="695" spans="1:8" ht="15.75">
      <c r="A695" s="171"/>
      <c r="B695" s="173" t="s">
        <v>42</v>
      </c>
      <c r="C695" s="167"/>
      <c r="D695" s="58" t="s">
        <v>594</v>
      </c>
      <c r="E695" s="151">
        <v>35</v>
      </c>
      <c r="F695" s="151">
        <v>7</v>
      </c>
      <c r="G695" s="151">
        <v>61</v>
      </c>
      <c r="H695" s="43" t="s">
        <v>731</v>
      </c>
    </row>
    <row r="696" spans="1:8" ht="15.75">
      <c r="A696" s="171"/>
      <c r="B696" s="2"/>
      <c r="C696" s="87"/>
      <c r="D696" s="12" t="s">
        <v>589</v>
      </c>
      <c r="E696" s="153"/>
      <c r="F696" s="153"/>
      <c r="G696" s="153"/>
      <c r="H696" s="43" t="s">
        <v>719</v>
      </c>
    </row>
    <row r="697" spans="1:8" ht="15.75">
      <c r="A697" s="171"/>
      <c r="B697" s="22" t="s">
        <v>4</v>
      </c>
      <c r="C697" s="21">
        <v>363</v>
      </c>
      <c r="D697" s="58" t="s">
        <v>595</v>
      </c>
      <c r="E697" s="151">
        <v>45</v>
      </c>
      <c r="F697" s="151">
        <v>28</v>
      </c>
      <c r="G697" s="151">
        <v>73</v>
      </c>
      <c r="H697" s="43" t="s">
        <v>741</v>
      </c>
    </row>
    <row r="698" spans="1:7" ht="15.75">
      <c r="A698" s="171"/>
      <c r="C698" s="19"/>
      <c r="D698" s="19" t="s">
        <v>590</v>
      </c>
      <c r="E698" s="152"/>
      <c r="F698" s="152"/>
      <c r="G698" s="152"/>
    </row>
    <row r="699" spans="1:7" ht="15.75">
      <c r="A699" s="171"/>
      <c r="C699" s="19"/>
      <c r="D699" s="19" t="s">
        <v>591</v>
      </c>
      <c r="E699" s="153"/>
      <c r="F699" s="153"/>
      <c r="G699" s="153"/>
    </row>
    <row r="700" spans="1:8" ht="16.5" thickBot="1">
      <c r="A700" s="172"/>
      <c r="B700" s="51"/>
      <c r="C700" s="51"/>
      <c r="D700" s="35" t="s">
        <v>25</v>
      </c>
      <c r="E700" s="155">
        <f>(E692+F692+G692+E695+F694+G694+E694+F695+G695+E697+F697+G697)/3/C697</f>
        <v>0.3526170798898072</v>
      </c>
      <c r="F700" s="156"/>
      <c r="G700" s="157"/>
      <c r="H700" s="51"/>
    </row>
    <row r="701" spans="1:7" ht="15.75">
      <c r="A701" s="170">
        <v>86</v>
      </c>
      <c r="B701" s="174">
        <v>676</v>
      </c>
      <c r="C701" s="175"/>
      <c r="D701" s="95" t="s">
        <v>599</v>
      </c>
      <c r="E701" s="154">
        <v>10</v>
      </c>
      <c r="F701" s="154">
        <v>8</v>
      </c>
      <c r="G701" s="154">
        <v>6</v>
      </c>
    </row>
    <row r="702" spans="1:8" ht="15.75">
      <c r="A702" s="171"/>
      <c r="B702" s="173" t="s">
        <v>195</v>
      </c>
      <c r="C702" s="167"/>
      <c r="D702" s="12" t="s">
        <v>596</v>
      </c>
      <c r="E702" s="153"/>
      <c r="F702" s="153"/>
      <c r="G702" s="153"/>
      <c r="H702" s="43" t="s">
        <v>727</v>
      </c>
    </row>
    <row r="703" spans="1:8" ht="15.75">
      <c r="A703" s="171"/>
      <c r="B703" s="173" t="s">
        <v>41</v>
      </c>
      <c r="C703" s="167"/>
      <c r="D703" s="58" t="s">
        <v>597</v>
      </c>
      <c r="E703" s="151">
        <v>0</v>
      </c>
      <c r="F703" s="151">
        <v>0</v>
      </c>
      <c r="G703" s="151">
        <v>0</v>
      </c>
      <c r="H703" s="43" t="s">
        <v>719</v>
      </c>
    </row>
    <row r="704" spans="1:8" ht="15.75">
      <c r="A704" s="171"/>
      <c r="B704" s="176" t="s">
        <v>598</v>
      </c>
      <c r="C704" s="177"/>
      <c r="D704" s="12"/>
      <c r="E704" s="153"/>
      <c r="F704" s="153"/>
      <c r="G704" s="153"/>
      <c r="H704" s="43" t="s">
        <v>790</v>
      </c>
    </row>
    <row r="705" spans="1:8" ht="16.5" thickBot="1">
      <c r="A705" s="172"/>
      <c r="B705" s="71" t="s">
        <v>4</v>
      </c>
      <c r="C705" s="21">
        <v>145</v>
      </c>
      <c r="D705" s="35" t="s">
        <v>25</v>
      </c>
      <c r="E705" s="155">
        <f>(E701+F701+G701+E703+F703+G703)/3/C705</f>
        <v>0.05517241379310345</v>
      </c>
      <c r="F705" s="156"/>
      <c r="G705" s="157"/>
      <c r="H705" s="28"/>
    </row>
    <row r="706" spans="1:8" ht="15.75">
      <c r="A706" s="170">
        <v>87</v>
      </c>
      <c r="B706" s="146">
        <v>677</v>
      </c>
      <c r="C706" s="147"/>
      <c r="D706" s="25" t="s">
        <v>604</v>
      </c>
      <c r="E706" s="16">
        <v>75</v>
      </c>
      <c r="F706" s="16">
        <v>52</v>
      </c>
      <c r="G706" s="102">
        <v>35</v>
      </c>
      <c r="H706" s="4"/>
    </row>
    <row r="707" spans="1:8" ht="15.75">
      <c r="A707" s="171"/>
      <c r="B707" s="166" t="s">
        <v>51</v>
      </c>
      <c r="C707" s="167"/>
      <c r="D707" s="26" t="s">
        <v>605</v>
      </c>
      <c r="E707" s="151">
        <v>55</v>
      </c>
      <c r="F707" s="151">
        <v>93</v>
      </c>
      <c r="G707" s="151">
        <v>82</v>
      </c>
      <c r="H707" s="4"/>
    </row>
    <row r="708" spans="1:8" ht="15.75">
      <c r="A708" s="171"/>
      <c r="B708" s="166" t="s">
        <v>52</v>
      </c>
      <c r="C708" s="167"/>
      <c r="D708" s="4" t="s">
        <v>600</v>
      </c>
      <c r="E708" s="152"/>
      <c r="F708" s="152"/>
      <c r="G708" s="152"/>
      <c r="H708" s="4"/>
    </row>
    <row r="709" spans="1:8" ht="15.75">
      <c r="A709" s="171"/>
      <c r="B709" s="166" t="s">
        <v>42</v>
      </c>
      <c r="C709" s="167"/>
      <c r="D709" s="5" t="s">
        <v>601</v>
      </c>
      <c r="E709" s="153"/>
      <c r="F709" s="153"/>
      <c r="G709" s="153"/>
      <c r="H709" s="43" t="s">
        <v>779</v>
      </c>
    </row>
    <row r="710" spans="1:8" ht="15.75">
      <c r="A710" s="171"/>
      <c r="B710" s="18"/>
      <c r="C710" s="19"/>
      <c r="D710" s="7" t="s">
        <v>606</v>
      </c>
      <c r="E710" s="32">
        <v>47</v>
      </c>
      <c r="F710" s="32">
        <v>48</v>
      </c>
      <c r="G710" s="104">
        <v>33</v>
      </c>
      <c r="H710" s="43" t="s">
        <v>780</v>
      </c>
    </row>
    <row r="711" spans="1:8" ht="15.75">
      <c r="A711" s="171"/>
      <c r="B711" s="38" t="s">
        <v>4</v>
      </c>
      <c r="C711" s="21">
        <v>578</v>
      </c>
      <c r="D711" s="7" t="s">
        <v>607</v>
      </c>
      <c r="E711" s="32">
        <v>17</v>
      </c>
      <c r="F711" s="32">
        <v>45</v>
      </c>
      <c r="G711" s="104">
        <v>31</v>
      </c>
      <c r="H711" s="43" t="s">
        <v>81</v>
      </c>
    </row>
    <row r="712" spans="1:8" ht="15.75">
      <c r="A712" s="171"/>
      <c r="B712" s="18"/>
      <c r="C712" s="19"/>
      <c r="D712" s="8" t="s">
        <v>608</v>
      </c>
      <c r="E712" s="151">
        <v>47</v>
      </c>
      <c r="F712" s="151">
        <v>72</v>
      </c>
      <c r="G712" s="151">
        <v>20</v>
      </c>
      <c r="H712" s="4"/>
    </row>
    <row r="713" spans="1:8" ht="15.75">
      <c r="A713" s="171"/>
      <c r="B713" s="18"/>
      <c r="C713" s="19"/>
      <c r="D713" s="5" t="s">
        <v>602</v>
      </c>
      <c r="E713" s="153"/>
      <c r="F713" s="153"/>
      <c r="G713" s="153"/>
      <c r="H713" s="4"/>
    </row>
    <row r="714" spans="1:8" ht="15.75">
      <c r="A714" s="171"/>
      <c r="B714" s="18"/>
      <c r="C714" s="19"/>
      <c r="D714" s="5" t="s">
        <v>603</v>
      </c>
      <c r="E714" s="32">
        <v>4</v>
      </c>
      <c r="F714" s="32">
        <v>3</v>
      </c>
      <c r="G714" s="104">
        <v>3</v>
      </c>
      <c r="H714" s="4"/>
    </row>
    <row r="715" spans="1:8" ht="16.5" thickBot="1">
      <c r="A715" s="172"/>
      <c r="B715" s="28"/>
      <c r="C715" s="29"/>
      <c r="D715" s="30" t="s">
        <v>25</v>
      </c>
      <c r="E715" s="138">
        <f>(E706+F706+G706+F707+G707+E707+E711+F711+G711+E710+F710+G710+E712+F712+G712+E713+F713+G713+E714+F714+G714)/3/C711</f>
        <v>0.43944636678200694</v>
      </c>
      <c r="F715" s="139"/>
      <c r="G715" s="140"/>
      <c r="H715" s="27"/>
    </row>
    <row r="716" spans="1:7" ht="15.75">
      <c r="A716" s="154">
        <v>88</v>
      </c>
      <c r="B716" s="174">
        <v>678</v>
      </c>
      <c r="C716" s="175"/>
      <c r="D716" s="60" t="s">
        <v>612</v>
      </c>
      <c r="E716" s="106">
        <v>48</v>
      </c>
      <c r="F716" s="106">
        <v>53</v>
      </c>
      <c r="G716" s="107">
        <v>37</v>
      </c>
    </row>
    <row r="717" spans="1:8" ht="15.75">
      <c r="A717" s="152"/>
      <c r="B717" s="173" t="s">
        <v>40</v>
      </c>
      <c r="C717" s="167"/>
      <c r="D717" s="7" t="s">
        <v>613</v>
      </c>
      <c r="E717" s="32">
        <v>0</v>
      </c>
      <c r="F717" s="32">
        <v>0</v>
      </c>
      <c r="G717" s="104">
        <v>0</v>
      </c>
      <c r="H717" s="43" t="s">
        <v>728</v>
      </c>
    </row>
    <row r="718" spans="1:8" ht="15.75">
      <c r="A718" s="152"/>
      <c r="B718" s="173" t="s">
        <v>52</v>
      </c>
      <c r="C718" s="167"/>
      <c r="D718" s="26" t="s">
        <v>614</v>
      </c>
      <c r="E718" s="151">
        <v>65</v>
      </c>
      <c r="F718" s="151">
        <v>46</v>
      </c>
      <c r="G718" s="151">
        <v>51</v>
      </c>
      <c r="H718" s="43" t="s">
        <v>760</v>
      </c>
    </row>
    <row r="719" spans="1:8" ht="15.75">
      <c r="A719" s="152"/>
      <c r="B719" s="173" t="s">
        <v>106</v>
      </c>
      <c r="C719" s="167"/>
      <c r="D719" s="4" t="s">
        <v>609</v>
      </c>
      <c r="E719" s="153"/>
      <c r="F719" s="153"/>
      <c r="G719" s="153"/>
      <c r="H719" s="43" t="s">
        <v>741</v>
      </c>
    </row>
    <row r="720" spans="1:8" ht="16.5" thickBot="1">
      <c r="A720" s="144"/>
      <c r="B720" s="33" t="s">
        <v>4</v>
      </c>
      <c r="C720" s="34">
        <v>232</v>
      </c>
      <c r="D720" s="35" t="s">
        <v>25</v>
      </c>
      <c r="E720" s="155">
        <f>(E716+F716+G716+E717+F717+G717+E718+F718+G718)/3/C720</f>
        <v>0.43103448275862066</v>
      </c>
      <c r="F720" s="156"/>
      <c r="G720" s="157"/>
      <c r="H720" s="51"/>
    </row>
    <row r="721" spans="1:7" ht="15.75">
      <c r="A721" s="170">
        <v>89</v>
      </c>
      <c r="B721" s="174">
        <v>679</v>
      </c>
      <c r="C721" s="175"/>
      <c r="D721" s="96" t="s">
        <v>615</v>
      </c>
      <c r="E721" s="16">
        <v>30</v>
      </c>
      <c r="F721" s="16">
        <v>52</v>
      </c>
      <c r="G721" s="102">
        <v>35</v>
      </c>
    </row>
    <row r="722" spans="1:8" ht="15.75">
      <c r="A722" s="171"/>
      <c r="B722" s="173" t="s">
        <v>29</v>
      </c>
      <c r="C722" s="167"/>
      <c r="D722" s="58" t="s">
        <v>616</v>
      </c>
      <c r="E722" s="151">
        <v>3</v>
      </c>
      <c r="F722" s="151">
        <v>33</v>
      </c>
      <c r="G722" s="151">
        <v>52</v>
      </c>
      <c r="H722" s="43" t="s">
        <v>728</v>
      </c>
    </row>
    <row r="723" spans="1:8" ht="15.75">
      <c r="A723" s="171"/>
      <c r="B723" s="173" t="s">
        <v>353</v>
      </c>
      <c r="C723" s="167"/>
      <c r="D723" s="12" t="s">
        <v>610</v>
      </c>
      <c r="E723" s="153"/>
      <c r="F723" s="153"/>
      <c r="G723" s="153"/>
      <c r="H723" s="43" t="s">
        <v>736</v>
      </c>
    </row>
    <row r="724" spans="1:8" ht="15.75">
      <c r="A724" s="171"/>
      <c r="B724" s="173" t="s">
        <v>42</v>
      </c>
      <c r="C724" s="167"/>
      <c r="D724" s="57" t="s">
        <v>617</v>
      </c>
      <c r="E724" s="32">
        <v>3</v>
      </c>
      <c r="F724" s="32">
        <v>26</v>
      </c>
      <c r="G724" s="104">
        <v>5</v>
      </c>
      <c r="H724" s="43" t="s">
        <v>762</v>
      </c>
    </row>
    <row r="725" spans="1:7" ht="15.75">
      <c r="A725" s="171"/>
      <c r="B725" s="22" t="s">
        <v>4</v>
      </c>
      <c r="C725" s="21">
        <v>361.2</v>
      </c>
      <c r="D725" s="74" t="s">
        <v>544</v>
      </c>
      <c r="E725" s="16">
        <v>26</v>
      </c>
      <c r="F725" s="16">
        <v>17</v>
      </c>
      <c r="G725" s="102">
        <v>15</v>
      </c>
    </row>
    <row r="726" spans="1:8" ht="16.5" thickBot="1">
      <c r="A726" s="172"/>
      <c r="B726" s="51"/>
      <c r="C726" s="29"/>
      <c r="D726" s="30" t="s">
        <v>25</v>
      </c>
      <c r="E726" s="155">
        <f>(E721+F721+G721+E722+F722+G722+E724+F724+G724+E725+F725+G725)/3/C725</f>
        <v>0.27408637873754155</v>
      </c>
      <c r="F726" s="156"/>
      <c r="G726" s="157"/>
      <c r="H726" s="51"/>
    </row>
    <row r="727" spans="1:7" ht="15.75">
      <c r="A727" s="170">
        <v>90</v>
      </c>
      <c r="B727" s="174">
        <v>680</v>
      </c>
      <c r="C727" s="175"/>
      <c r="D727" s="60" t="s">
        <v>618</v>
      </c>
      <c r="E727" s="106"/>
      <c r="F727" s="106"/>
      <c r="G727" s="107"/>
    </row>
    <row r="728" spans="1:7" ht="15.75">
      <c r="A728" s="171"/>
      <c r="B728" s="173" t="s">
        <v>29</v>
      </c>
      <c r="C728" s="167"/>
      <c r="D728" s="7" t="s">
        <v>619</v>
      </c>
      <c r="E728" s="32">
        <v>0</v>
      </c>
      <c r="F728" s="32">
        <v>0</v>
      </c>
      <c r="G728" s="104">
        <v>0</v>
      </c>
    </row>
    <row r="729" spans="1:8" ht="15.75">
      <c r="A729" s="171"/>
      <c r="B729" s="173" t="s">
        <v>353</v>
      </c>
      <c r="C729" s="167"/>
      <c r="D729" s="97" t="s">
        <v>620</v>
      </c>
      <c r="E729" s="14">
        <v>5</v>
      </c>
      <c r="F729" s="14">
        <v>2</v>
      </c>
      <c r="G729" s="89">
        <v>5</v>
      </c>
      <c r="H729" s="43" t="s">
        <v>740</v>
      </c>
    </row>
    <row r="730" spans="1:8" ht="15.75">
      <c r="A730" s="171"/>
      <c r="B730" s="173" t="s">
        <v>42</v>
      </c>
      <c r="C730" s="167"/>
      <c r="D730" s="7" t="s">
        <v>621</v>
      </c>
      <c r="E730" s="32"/>
      <c r="F730" s="32"/>
      <c r="G730" s="104"/>
      <c r="H730" s="43" t="s">
        <v>780</v>
      </c>
    </row>
    <row r="731" spans="1:8" ht="15.75">
      <c r="A731" s="171"/>
      <c r="C731" s="19"/>
      <c r="D731" s="7" t="s">
        <v>622</v>
      </c>
      <c r="E731" s="32">
        <v>6</v>
      </c>
      <c r="F731" s="32">
        <v>17</v>
      </c>
      <c r="G731" s="104">
        <v>5</v>
      </c>
      <c r="H731" s="43" t="s">
        <v>737</v>
      </c>
    </row>
    <row r="732" spans="1:7" ht="15.75">
      <c r="A732" s="171"/>
      <c r="B732" s="22" t="s">
        <v>4</v>
      </c>
      <c r="C732" s="21">
        <v>361.2</v>
      </c>
      <c r="D732" s="7" t="s">
        <v>623</v>
      </c>
      <c r="E732" s="32">
        <v>6</v>
      </c>
      <c r="F732" s="32">
        <v>8</v>
      </c>
      <c r="G732" s="104">
        <v>8</v>
      </c>
    </row>
    <row r="733" spans="1:7" ht="15.75">
      <c r="A733" s="171"/>
      <c r="C733" s="19"/>
      <c r="D733" s="7" t="s">
        <v>611</v>
      </c>
      <c r="E733" s="32">
        <v>3</v>
      </c>
      <c r="F733" s="32">
        <v>3</v>
      </c>
      <c r="G733" s="104">
        <v>3</v>
      </c>
    </row>
    <row r="734" spans="1:7" ht="15.75">
      <c r="A734" s="171"/>
      <c r="C734" s="19"/>
      <c r="D734" s="58" t="s">
        <v>624</v>
      </c>
      <c r="E734" s="16"/>
      <c r="F734" s="16"/>
      <c r="G734" s="102"/>
    </row>
    <row r="735" spans="1:8" ht="16.5" thickBot="1">
      <c r="A735" s="172"/>
      <c r="B735" s="51"/>
      <c r="C735" s="29"/>
      <c r="D735" s="30" t="s">
        <v>25</v>
      </c>
      <c r="E735" s="155">
        <f>(E727+F727+G727+E728+F728+G728+E729+F729+G729+E730+F730+G730+E731+F731+G731+E732+F732+G732+E733+F733+G733+E734+F734+G734)/3/C732</f>
        <v>0.06552233296419344</v>
      </c>
      <c r="F735" s="156"/>
      <c r="G735" s="157"/>
      <c r="H735" s="51"/>
    </row>
    <row r="736" spans="1:8" ht="15.75">
      <c r="A736" s="170">
        <v>91</v>
      </c>
      <c r="B736" s="174" t="s">
        <v>626</v>
      </c>
      <c r="C736" s="141"/>
      <c r="D736" s="81"/>
      <c r="E736" s="154"/>
      <c r="F736" s="154"/>
      <c r="G736" s="154"/>
      <c r="H736" s="43" t="s">
        <v>733</v>
      </c>
    </row>
    <row r="737" spans="1:8" ht="15.75">
      <c r="A737" s="171"/>
      <c r="B737" s="173" t="s">
        <v>29</v>
      </c>
      <c r="C737" s="167"/>
      <c r="D737" s="19" t="s">
        <v>625</v>
      </c>
      <c r="E737" s="152"/>
      <c r="F737" s="152"/>
      <c r="G737" s="152"/>
      <c r="H737" s="43" t="s">
        <v>5</v>
      </c>
    </row>
    <row r="738" spans="1:8" ht="15.75">
      <c r="A738" s="171"/>
      <c r="B738" s="173" t="s">
        <v>353</v>
      </c>
      <c r="C738" s="167"/>
      <c r="D738" s="12"/>
      <c r="E738" s="153"/>
      <c r="F738" s="153"/>
      <c r="G738" s="153"/>
      <c r="H738" s="43" t="s">
        <v>6</v>
      </c>
    </row>
    <row r="739" spans="1:8" ht="16.5" thickBot="1">
      <c r="A739" s="172"/>
      <c r="B739" s="51"/>
      <c r="C739" s="29"/>
      <c r="D739" s="30" t="s">
        <v>25</v>
      </c>
      <c r="E739" s="158"/>
      <c r="F739" s="159"/>
      <c r="G739" s="160"/>
      <c r="H739" s="51"/>
    </row>
    <row r="740" spans="1:8" ht="15.75">
      <c r="A740" s="170">
        <v>92</v>
      </c>
      <c r="B740" s="174" t="s">
        <v>627</v>
      </c>
      <c r="C740" s="175"/>
      <c r="D740" s="81"/>
      <c r="E740" s="154">
        <v>31</v>
      </c>
      <c r="F740" s="154">
        <v>28</v>
      </c>
      <c r="G740" s="154">
        <v>47</v>
      </c>
      <c r="H740" s="43" t="s">
        <v>768</v>
      </c>
    </row>
    <row r="741" spans="1:8" ht="15.75">
      <c r="A741" s="171"/>
      <c r="B741" s="173" t="s">
        <v>195</v>
      </c>
      <c r="C741" s="167"/>
      <c r="D741" s="58" t="s">
        <v>628</v>
      </c>
      <c r="E741" s="152"/>
      <c r="F741" s="152"/>
      <c r="G741" s="152"/>
      <c r="H741" s="43" t="s">
        <v>791</v>
      </c>
    </row>
    <row r="742" spans="1:8" ht="15.75">
      <c r="A742" s="171"/>
      <c r="B742" s="173" t="s">
        <v>30</v>
      </c>
      <c r="C742" s="167"/>
      <c r="D742" s="5"/>
      <c r="E742" s="153"/>
      <c r="F742" s="153"/>
      <c r="G742" s="153"/>
      <c r="H742" s="43" t="s">
        <v>778</v>
      </c>
    </row>
    <row r="743" spans="1:8" ht="16.5" thickBot="1">
      <c r="A743" s="172"/>
      <c r="B743" s="83" t="s">
        <v>4</v>
      </c>
      <c r="C743" s="34">
        <v>145</v>
      </c>
      <c r="D743" s="30" t="s">
        <v>25</v>
      </c>
      <c r="E743" s="155">
        <f>(E740+F740+G740)/3/C743</f>
        <v>0.24367816091954025</v>
      </c>
      <c r="F743" s="156"/>
      <c r="G743" s="157"/>
      <c r="H743" s="51"/>
    </row>
    <row r="744" spans="1:7" ht="15.75">
      <c r="A744" s="152">
        <v>93</v>
      </c>
      <c r="B744" s="145">
        <v>683</v>
      </c>
      <c r="C744" s="167"/>
      <c r="D744" s="26" t="s">
        <v>792</v>
      </c>
      <c r="E744" s="106">
        <v>0</v>
      </c>
      <c r="F744" s="106">
        <v>0</v>
      </c>
      <c r="G744" s="106">
        <v>0</v>
      </c>
    </row>
    <row r="745" spans="1:7" ht="15.75">
      <c r="A745" s="152"/>
      <c r="B745" s="166" t="s">
        <v>51</v>
      </c>
      <c r="C745" s="167"/>
      <c r="D745" s="26" t="s">
        <v>794</v>
      </c>
      <c r="E745" s="32">
        <v>0</v>
      </c>
      <c r="F745" s="32">
        <v>1</v>
      </c>
      <c r="G745" s="32">
        <v>0</v>
      </c>
    </row>
    <row r="746" spans="1:8" ht="15.75">
      <c r="A746" s="152"/>
      <c r="B746" s="20" t="s">
        <v>106</v>
      </c>
      <c r="C746" s="21"/>
      <c r="D746" s="6" t="s">
        <v>793</v>
      </c>
      <c r="E746" s="32">
        <v>0</v>
      </c>
      <c r="F746" s="32">
        <v>0</v>
      </c>
      <c r="G746" s="32">
        <v>0</v>
      </c>
      <c r="H746" s="43" t="s">
        <v>740</v>
      </c>
    </row>
    <row r="747" spans="1:8" ht="15.75">
      <c r="A747" s="152"/>
      <c r="B747" s="166" t="s">
        <v>52</v>
      </c>
      <c r="C747" s="167"/>
      <c r="D747" s="3" t="s">
        <v>795</v>
      </c>
      <c r="E747" s="32">
        <v>11</v>
      </c>
      <c r="F747" s="32">
        <v>4</v>
      </c>
      <c r="G747" s="32">
        <v>22</v>
      </c>
      <c r="H747" s="43" t="s">
        <v>65</v>
      </c>
    </row>
    <row r="748" spans="1:8" ht="15.75">
      <c r="A748" s="152"/>
      <c r="B748" s="38" t="s">
        <v>4</v>
      </c>
      <c r="C748" s="21">
        <v>581</v>
      </c>
      <c r="D748" s="6" t="s">
        <v>430</v>
      </c>
      <c r="E748" s="32">
        <v>0</v>
      </c>
      <c r="F748" s="32">
        <v>0</v>
      </c>
      <c r="G748" s="14">
        <v>0</v>
      </c>
      <c r="H748" s="43" t="s">
        <v>81</v>
      </c>
    </row>
    <row r="749" spans="1:7" ht="15.75">
      <c r="A749" s="152"/>
      <c r="B749" s="18"/>
      <c r="D749" s="25" t="s">
        <v>431</v>
      </c>
      <c r="E749" s="16">
        <v>0</v>
      </c>
      <c r="F749" s="16">
        <v>0</v>
      </c>
      <c r="G749" s="32">
        <v>2</v>
      </c>
    </row>
    <row r="750" spans="1:8" ht="16.5" thickBot="1">
      <c r="A750" s="144"/>
      <c r="D750" s="88"/>
      <c r="E750" s="155">
        <f>(E744+F744+G744+E745+F745+G745+E746+F746+G746+E747+F747+G747+E748+F748+G748+E749+F749+G749)/3/C748</f>
        <v>0.022948938611589215</v>
      </c>
      <c r="F750" s="156"/>
      <c r="G750" s="157"/>
      <c r="H750" s="27"/>
    </row>
    <row r="751" spans="1:8" ht="15.75">
      <c r="A751" s="170">
        <v>94</v>
      </c>
      <c r="B751" s="174" t="s">
        <v>629</v>
      </c>
      <c r="C751" s="175"/>
      <c r="D751" s="60" t="s">
        <v>630</v>
      </c>
      <c r="E751" s="91">
        <v>248</v>
      </c>
      <c r="F751" s="91">
        <v>213</v>
      </c>
      <c r="G751" s="92">
        <v>150</v>
      </c>
      <c r="H751" s="43" t="s">
        <v>64</v>
      </c>
    </row>
    <row r="752" spans="1:8" ht="15.75">
      <c r="A752" s="171"/>
      <c r="B752" s="173" t="s">
        <v>251</v>
      </c>
      <c r="C752" s="167"/>
      <c r="D752" s="7" t="s">
        <v>632</v>
      </c>
      <c r="E752" s="32">
        <v>193</v>
      </c>
      <c r="F752" s="32">
        <v>200</v>
      </c>
      <c r="G752" s="104">
        <v>246</v>
      </c>
      <c r="H752" s="43" t="s">
        <v>736</v>
      </c>
    </row>
    <row r="753" spans="1:8" ht="15.75">
      <c r="A753" s="171"/>
      <c r="B753" s="173" t="s">
        <v>30</v>
      </c>
      <c r="C753" s="167"/>
      <c r="D753" s="74" t="s">
        <v>631</v>
      </c>
      <c r="E753" s="16">
        <v>0</v>
      </c>
      <c r="F753" s="16">
        <v>0</v>
      </c>
      <c r="G753" s="102">
        <v>0</v>
      </c>
      <c r="H753" s="43" t="s">
        <v>762</v>
      </c>
    </row>
    <row r="754" spans="1:8" ht="16.5" thickBot="1">
      <c r="A754" s="172"/>
      <c r="B754" s="83" t="s">
        <v>4</v>
      </c>
      <c r="C754" s="34">
        <v>910</v>
      </c>
      <c r="D754" s="30" t="s">
        <v>25</v>
      </c>
      <c r="E754" s="155">
        <f>(E751+F751+G751+E752+F752+G752+E753+F753+G753)/3/C754</f>
        <v>0.4578754578754579</v>
      </c>
      <c r="F754" s="156"/>
      <c r="G754" s="157"/>
      <c r="H754" s="51"/>
    </row>
    <row r="755" spans="1:7" ht="15.75">
      <c r="A755" s="170">
        <v>95</v>
      </c>
      <c r="B755" s="142">
        <v>685</v>
      </c>
      <c r="C755" s="143"/>
      <c r="D755" s="60" t="s">
        <v>638</v>
      </c>
      <c r="E755" s="106">
        <v>53</v>
      </c>
      <c r="F755" s="106">
        <v>59</v>
      </c>
      <c r="G755" s="107">
        <v>42</v>
      </c>
    </row>
    <row r="756" spans="1:7" ht="15.75">
      <c r="A756" s="171"/>
      <c r="B756" s="173" t="s">
        <v>29</v>
      </c>
      <c r="C756" s="167"/>
      <c r="D756" s="7" t="s">
        <v>639</v>
      </c>
      <c r="E756" s="32">
        <v>12</v>
      </c>
      <c r="F756" s="32">
        <v>9</v>
      </c>
      <c r="G756" s="104">
        <v>4</v>
      </c>
    </row>
    <row r="757" spans="1:8" ht="15.75">
      <c r="A757" s="171"/>
      <c r="B757" s="173" t="s">
        <v>353</v>
      </c>
      <c r="C757" s="167"/>
      <c r="D757" s="7" t="s">
        <v>640</v>
      </c>
      <c r="E757" s="32">
        <v>0</v>
      </c>
      <c r="F757" s="32">
        <v>0</v>
      </c>
      <c r="G757" s="104">
        <v>0</v>
      </c>
      <c r="H757" s="43" t="s">
        <v>740</v>
      </c>
    </row>
    <row r="758" spans="1:8" ht="15.75">
      <c r="A758" s="171"/>
      <c r="B758" s="173" t="s">
        <v>106</v>
      </c>
      <c r="C758" s="167"/>
      <c r="D758" s="7" t="s">
        <v>641</v>
      </c>
      <c r="E758" s="32">
        <v>21</v>
      </c>
      <c r="F758" s="32">
        <v>2</v>
      </c>
      <c r="G758" s="104">
        <v>11</v>
      </c>
      <c r="H758" s="43" t="s">
        <v>726</v>
      </c>
    </row>
    <row r="759" spans="1:8" ht="15.75">
      <c r="A759" s="171"/>
      <c r="C759" s="19"/>
      <c r="D759" s="26" t="s">
        <v>642</v>
      </c>
      <c r="E759" s="14">
        <v>0</v>
      </c>
      <c r="F759" s="14">
        <v>0</v>
      </c>
      <c r="G759" s="89">
        <v>0</v>
      </c>
      <c r="H759" s="43" t="s">
        <v>762</v>
      </c>
    </row>
    <row r="760" spans="1:7" ht="15.75">
      <c r="A760" s="171"/>
      <c r="B760" s="22" t="s">
        <v>4</v>
      </c>
      <c r="C760" s="21">
        <v>361.2</v>
      </c>
      <c r="D760" s="7" t="s">
        <v>643</v>
      </c>
      <c r="E760" s="32">
        <v>18</v>
      </c>
      <c r="F760" s="32">
        <v>17</v>
      </c>
      <c r="G760" s="104">
        <v>15</v>
      </c>
    </row>
    <row r="761" spans="1:7" ht="15.75">
      <c r="A761" s="171"/>
      <c r="C761" s="19"/>
      <c r="D761" s="25" t="s">
        <v>611</v>
      </c>
      <c r="E761" s="16">
        <v>10</v>
      </c>
      <c r="F761" s="16">
        <v>13</v>
      </c>
      <c r="G761" s="102">
        <v>18</v>
      </c>
    </row>
    <row r="762" spans="1:8" ht="16.5" thickBot="1">
      <c r="A762" s="172"/>
      <c r="B762" s="51"/>
      <c r="C762" s="29"/>
      <c r="D762" s="90" t="s">
        <v>25</v>
      </c>
      <c r="E762" s="155">
        <f>(E755+F755+G755+E756+F756+G756+E757+F757+G757+E758+F758+G758+E759+F759+G759+E760+F760+F761+G761)/3/C760</f>
        <v>0.2574750830564784</v>
      </c>
      <c r="F762" s="156"/>
      <c r="G762" s="157"/>
      <c r="H762" s="51"/>
    </row>
    <row r="763" spans="1:7" ht="15.75">
      <c r="A763" s="170">
        <v>96</v>
      </c>
      <c r="B763" s="174">
        <v>686</v>
      </c>
      <c r="C763" s="175"/>
      <c r="D763" s="95" t="s">
        <v>645</v>
      </c>
      <c r="E763" s="91">
        <v>51</v>
      </c>
      <c r="F763" s="91">
        <v>53</v>
      </c>
      <c r="G763" s="92">
        <v>65</v>
      </c>
    </row>
    <row r="764" spans="1:7" ht="15.75">
      <c r="A764" s="171"/>
      <c r="B764" s="173" t="s">
        <v>40</v>
      </c>
      <c r="C764" s="167"/>
      <c r="D764" s="57" t="s">
        <v>644</v>
      </c>
      <c r="E764" s="32">
        <v>33</v>
      </c>
      <c r="F764" s="32">
        <v>6</v>
      </c>
      <c r="G764" s="104">
        <v>39</v>
      </c>
    </row>
    <row r="765" spans="1:8" ht="15.75">
      <c r="A765" s="171"/>
      <c r="B765" s="173" t="s">
        <v>41</v>
      </c>
      <c r="C765" s="167"/>
      <c r="D765" s="58" t="s">
        <v>646</v>
      </c>
      <c r="E765" s="151">
        <v>36</v>
      </c>
      <c r="F765" s="151">
        <v>18</v>
      </c>
      <c r="G765" s="151">
        <v>42</v>
      </c>
      <c r="H765" s="43" t="s">
        <v>796</v>
      </c>
    </row>
    <row r="766" spans="1:8" ht="15.75">
      <c r="A766" s="171"/>
      <c r="B766" s="173" t="s">
        <v>42</v>
      </c>
      <c r="C766" s="167"/>
      <c r="D766" s="19" t="s">
        <v>633</v>
      </c>
      <c r="E766" s="152"/>
      <c r="F766" s="152"/>
      <c r="G766" s="152"/>
      <c r="H766" s="43" t="s">
        <v>788</v>
      </c>
    </row>
    <row r="767" spans="1:8" ht="15.75">
      <c r="A767" s="171"/>
      <c r="B767" s="22" t="s">
        <v>4</v>
      </c>
      <c r="C767" s="21">
        <v>232</v>
      </c>
      <c r="D767" s="19" t="s">
        <v>634</v>
      </c>
      <c r="E767" s="152"/>
      <c r="F767" s="152"/>
      <c r="G767" s="152"/>
      <c r="H767" s="43" t="s">
        <v>725</v>
      </c>
    </row>
    <row r="768" spans="1:7" ht="15.75">
      <c r="A768" s="171"/>
      <c r="C768" s="19"/>
      <c r="D768" s="19" t="s">
        <v>635</v>
      </c>
      <c r="E768" s="152"/>
      <c r="F768" s="152"/>
      <c r="G768" s="152"/>
    </row>
    <row r="769" spans="1:7" ht="15.75">
      <c r="A769" s="171"/>
      <c r="C769" s="19"/>
      <c r="D769" s="19" t="s">
        <v>636</v>
      </c>
      <c r="E769" s="152"/>
      <c r="F769" s="152"/>
      <c r="G769" s="152"/>
    </row>
    <row r="770" spans="1:7" ht="15.75">
      <c r="A770" s="171"/>
      <c r="C770" s="19"/>
      <c r="D770" s="12" t="s">
        <v>637</v>
      </c>
      <c r="E770" s="153"/>
      <c r="F770" s="153"/>
      <c r="G770" s="153"/>
    </row>
    <row r="771" spans="1:8" ht="16.5" thickBot="1">
      <c r="A771" s="172"/>
      <c r="B771" s="51"/>
      <c r="C771" s="29"/>
      <c r="D771" s="90" t="s">
        <v>25</v>
      </c>
      <c r="E771" s="155">
        <f>(E763+F763+G763+E764+F764+G764+E765+F765+G765)/3/C767</f>
        <v>0.492816091954023</v>
      </c>
      <c r="F771" s="156"/>
      <c r="G771" s="157"/>
      <c r="H771" s="51"/>
    </row>
    <row r="772" spans="1:8" ht="15.75">
      <c r="A772" s="170">
        <v>97</v>
      </c>
      <c r="B772" s="174" t="s">
        <v>647</v>
      </c>
      <c r="C772" s="141"/>
      <c r="D772" s="54"/>
      <c r="E772" s="154"/>
      <c r="F772" s="154"/>
      <c r="G772" s="154"/>
      <c r="H772" s="43" t="s">
        <v>733</v>
      </c>
    </row>
    <row r="773" spans="1:8" ht="15.75">
      <c r="A773" s="171"/>
      <c r="B773" s="173" t="s">
        <v>51</v>
      </c>
      <c r="C773" s="167"/>
      <c r="D773" s="4" t="s">
        <v>648</v>
      </c>
      <c r="E773" s="152"/>
      <c r="F773" s="152"/>
      <c r="G773" s="152"/>
      <c r="H773" s="43" t="s">
        <v>5</v>
      </c>
    </row>
    <row r="774" spans="1:8" ht="15.75">
      <c r="A774" s="171"/>
      <c r="B774" s="173" t="s">
        <v>52</v>
      </c>
      <c r="C774" s="167"/>
      <c r="D774" s="5"/>
      <c r="E774" s="153"/>
      <c r="F774" s="153"/>
      <c r="G774" s="153"/>
      <c r="H774" s="43" t="s">
        <v>6</v>
      </c>
    </row>
    <row r="775" spans="1:8" ht="16.5" thickBot="1">
      <c r="A775" s="172"/>
      <c r="B775" s="83" t="s">
        <v>4</v>
      </c>
      <c r="C775" s="34">
        <v>578</v>
      </c>
      <c r="D775" s="48" t="s">
        <v>25</v>
      </c>
      <c r="E775" s="155">
        <f>(E772+F772+G772)/3/C775</f>
        <v>0</v>
      </c>
      <c r="F775" s="156"/>
      <c r="G775" s="157"/>
      <c r="H775" s="51"/>
    </row>
    <row r="776" spans="1:8" ht="15.75">
      <c r="A776" s="170">
        <v>98</v>
      </c>
      <c r="B776" s="174">
        <v>688</v>
      </c>
      <c r="C776" s="175"/>
      <c r="D776" s="60" t="s">
        <v>650</v>
      </c>
      <c r="E776" s="106">
        <v>0</v>
      </c>
      <c r="F776" s="107">
        <v>0</v>
      </c>
      <c r="G776" s="107">
        <v>0</v>
      </c>
      <c r="H776" s="43" t="s">
        <v>783</v>
      </c>
    </row>
    <row r="777" spans="1:8" ht="15.75">
      <c r="A777" s="171"/>
      <c r="B777" s="3" t="s">
        <v>106</v>
      </c>
      <c r="D777" s="25" t="s">
        <v>597</v>
      </c>
      <c r="E777" s="16">
        <v>0</v>
      </c>
      <c r="F777" s="102">
        <v>12</v>
      </c>
      <c r="G777" s="102">
        <v>0</v>
      </c>
      <c r="H777" s="43" t="s">
        <v>719</v>
      </c>
    </row>
    <row r="778" spans="1:8" ht="15.75">
      <c r="A778" s="171"/>
      <c r="B778" s="173" t="s">
        <v>649</v>
      </c>
      <c r="C778" s="167"/>
      <c r="D778" s="7"/>
      <c r="E778" s="112">
        <v>41</v>
      </c>
      <c r="F778" s="105">
        <v>41</v>
      </c>
      <c r="G778" s="32">
        <v>40</v>
      </c>
      <c r="H778" s="17" t="s">
        <v>81</v>
      </c>
    </row>
    <row r="779" spans="1:7" ht="16.5" thickBot="1">
      <c r="A779" s="172"/>
      <c r="B779" s="83" t="s">
        <v>4</v>
      </c>
      <c r="C779" s="94">
        <v>232</v>
      </c>
      <c r="D779" s="48" t="s">
        <v>25</v>
      </c>
      <c r="E779" s="155">
        <f>(E776+F776+G776+E777+F777+G777+E778+F778+G778)/3/C779</f>
        <v>0.1925287356321839</v>
      </c>
      <c r="F779" s="156"/>
      <c r="G779" s="157"/>
    </row>
    <row r="780" spans="1:8" ht="15.75">
      <c r="A780" s="170">
        <v>99</v>
      </c>
      <c r="B780" s="174">
        <v>689</v>
      </c>
      <c r="C780" s="175"/>
      <c r="D780" s="60" t="s">
        <v>664</v>
      </c>
      <c r="E780" s="106">
        <v>20</v>
      </c>
      <c r="F780" s="106">
        <v>27</v>
      </c>
      <c r="G780" s="106">
        <v>10</v>
      </c>
      <c r="H780" s="150"/>
    </row>
    <row r="781" spans="1:8" ht="15.75">
      <c r="A781" s="171"/>
      <c r="B781" s="179" t="s">
        <v>51</v>
      </c>
      <c r="C781" s="180"/>
      <c r="D781" s="26" t="s">
        <v>663</v>
      </c>
      <c r="E781" s="151">
        <v>26</v>
      </c>
      <c r="F781" s="151">
        <v>45</v>
      </c>
      <c r="G781" s="151">
        <v>29</v>
      </c>
      <c r="H781" s="43" t="s">
        <v>718</v>
      </c>
    </row>
    <row r="782" spans="1:8" ht="15.75">
      <c r="A782" s="171"/>
      <c r="B782" s="179" t="s">
        <v>134</v>
      </c>
      <c r="C782" s="180"/>
      <c r="D782" s="5" t="s">
        <v>651</v>
      </c>
      <c r="E782" s="153"/>
      <c r="F782" s="153"/>
      <c r="G782" s="153"/>
      <c r="H782" s="43" t="s">
        <v>70</v>
      </c>
    </row>
    <row r="783" spans="1:8" ht="15.75">
      <c r="A783" s="171"/>
      <c r="B783" s="179" t="s">
        <v>42</v>
      </c>
      <c r="C783" s="180"/>
      <c r="D783" s="7" t="s">
        <v>662</v>
      </c>
      <c r="E783" s="32">
        <v>116</v>
      </c>
      <c r="F783" s="32">
        <v>36</v>
      </c>
      <c r="G783" s="32">
        <v>97</v>
      </c>
      <c r="H783" s="17" t="s">
        <v>778</v>
      </c>
    </row>
    <row r="784" spans="1:8" ht="15.75">
      <c r="A784" s="171"/>
      <c r="B784" s="22" t="s">
        <v>4</v>
      </c>
      <c r="C784" s="21">
        <v>578</v>
      </c>
      <c r="D784" s="7" t="s">
        <v>661</v>
      </c>
      <c r="E784" s="16">
        <v>39</v>
      </c>
      <c r="F784" s="16">
        <v>28</v>
      </c>
      <c r="G784" s="16">
        <v>19</v>
      </c>
      <c r="H784" s="18"/>
    </row>
    <row r="785" spans="1:8" ht="16.5" thickBot="1">
      <c r="A785" s="172"/>
      <c r="B785" s="51"/>
      <c r="C785" s="51"/>
      <c r="D785" s="48" t="s">
        <v>25</v>
      </c>
      <c r="E785" s="138">
        <f>(E780+F780+G780+E781+F781+G781+H775+F783+E783+G783+E784+F784+G784)/3/C784</f>
        <v>0.2837370242214533</v>
      </c>
      <c r="F785" s="139"/>
      <c r="G785" s="140"/>
      <c r="H785" s="51"/>
    </row>
    <row r="786" spans="1:7" ht="15.75">
      <c r="A786" s="170">
        <v>100</v>
      </c>
      <c r="B786" s="174">
        <v>690</v>
      </c>
      <c r="C786" s="175"/>
      <c r="D786" s="95" t="s">
        <v>658</v>
      </c>
      <c r="E786" s="154">
        <v>83</v>
      </c>
      <c r="F786" s="154">
        <v>69</v>
      </c>
      <c r="G786" s="154">
        <v>50</v>
      </c>
    </row>
    <row r="787" spans="1:7" ht="15.75">
      <c r="A787" s="171"/>
      <c r="B787" s="173" t="s">
        <v>29</v>
      </c>
      <c r="C787" s="167"/>
      <c r="D787" s="5" t="s">
        <v>652</v>
      </c>
      <c r="E787" s="153"/>
      <c r="F787" s="153"/>
      <c r="G787" s="153"/>
    </row>
    <row r="788" spans="1:7" ht="15.75">
      <c r="A788" s="171"/>
      <c r="B788" s="173" t="s">
        <v>41</v>
      </c>
      <c r="C788" s="167"/>
      <c r="D788" s="7" t="s">
        <v>659</v>
      </c>
      <c r="E788" s="32">
        <v>53</v>
      </c>
      <c r="F788" s="32">
        <v>66</v>
      </c>
      <c r="G788" s="104">
        <v>22</v>
      </c>
    </row>
    <row r="789" spans="1:7" ht="15.75">
      <c r="A789" s="171"/>
      <c r="B789" s="173" t="s">
        <v>42</v>
      </c>
      <c r="C789" s="167"/>
      <c r="D789" s="58" t="s">
        <v>660</v>
      </c>
      <c r="E789" s="151">
        <v>31</v>
      </c>
      <c r="F789" s="151">
        <v>29</v>
      </c>
      <c r="G789" s="151">
        <v>40</v>
      </c>
    </row>
    <row r="790" spans="1:8" ht="15.75">
      <c r="A790" s="171"/>
      <c r="C790" s="19"/>
      <c r="D790" s="19" t="s">
        <v>653</v>
      </c>
      <c r="E790" s="152"/>
      <c r="F790" s="152"/>
      <c r="G790" s="152"/>
      <c r="H790" s="43" t="s">
        <v>722</v>
      </c>
    </row>
    <row r="791" spans="1:8" ht="15.75">
      <c r="A791" s="171"/>
      <c r="B791" s="22" t="s">
        <v>4</v>
      </c>
      <c r="C791" s="21">
        <v>361.2</v>
      </c>
      <c r="D791" s="19" t="s">
        <v>654</v>
      </c>
      <c r="E791" s="152"/>
      <c r="F791" s="152"/>
      <c r="G791" s="152"/>
      <c r="H791" s="43" t="s">
        <v>797</v>
      </c>
    </row>
    <row r="792" spans="1:8" ht="15.75">
      <c r="A792" s="171"/>
      <c r="C792" s="19"/>
      <c r="D792" s="19" t="s">
        <v>655</v>
      </c>
      <c r="E792" s="152"/>
      <c r="F792" s="152"/>
      <c r="G792" s="152"/>
      <c r="H792" s="17" t="s">
        <v>765</v>
      </c>
    </row>
    <row r="793" spans="1:7" ht="15.75">
      <c r="A793" s="171"/>
      <c r="C793" s="19"/>
      <c r="D793" s="19" t="s">
        <v>656</v>
      </c>
      <c r="E793" s="152"/>
      <c r="F793" s="152"/>
      <c r="G793" s="152"/>
    </row>
    <row r="794" spans="1:7" ht="15.75">
      <c r="A794" s="171"/>
      <c r="C794" s="19"/>
      <c r="D794" s="19" t="s">
        <v>657</v>
      </c>
      <c r="E794" s="152"/>
      <c r="F794" s="152"/>
      <c r="G794" s="152"/>
    </row>
    <row r="795" spans="1:7" ht="15.75">
      <c r="A795" s="171"/>
      <c r="C795" s="19"/>
      <c r="D795" s="5" t="s">
        <v>423</v>
      </c>
      <c r="E795" s="153"/>
      <c r="F795" s="153"/>
      <c r="G795" s="153"/>
    </row>
    <row r="796" spans="1:8" ht="16.5" thickBot="1">
      <c r="A796" s="172"/>
      <c r="B796" s="51"/>
      <c r="C796" s="51"/>
      <c r="D796" s="48" t="s">
        <v>25</v>
      </c>
      <c r="E796" s="155">
        <f>(E786+F786+G786+E788+F788+G788+F789+E789+G789)/3/C791</f>
        <v>0.4088224437061646</v>
      </c>
      <c r="F796" s="156"/>
      <c r="G796" s="157"/>
      <c r="H796" s="51"/>
    </row>
    <row r="797" spans="1:7" ht="15.75">
      <c r="A797" s="170">
        <v>101</v>
      </c>
      <c r="B797" s="174">
        <v>691</v>
      </c>
      <c r="C797" s="175"/>
      <c r="D797" s="95" t="s">
        <v>672</v>
      </c>
      <c r="E797" s="154">
        <v>36</v>
      </c>
      <c r="F797" s="154">
        <v>10</v>
      </c>
      <c r="G797" s="154">
        <v>38</v>
      </c>
    </row>
    <row r="798" spans="1:7" ht="15.75">
      <c r="A798" s="171"/>
      <c r="B798" s="173" t="s">
        <v>29</v>
      </c>
      <c r="C798" s="167"/>
      <c r="D798" s="5" t="s">
        <v>665</v>
      </c>
      <c r="E798" s="153"/>
      <c r="F798" s="153"/>
      <c r="G798" s="153"/>
    </row>
    <row r="799" spans="1:8" ht="15.75">
      <c r="A799" s="171"/>
      <c r="B799" s="173" t="s">
        <v>41</v>
      </c>
      <c r="C799" s="167"/>
      <c r="D799" s="58" t="s">
        <v>673</v>
      </c>
      <c r="E799" s="151">
        <v>47</v>
      </c>
      <c r="F799" s="151">
        <v>58</v>
      </c>
      <c r="G799" s="151">
        <v>48</v>
      </c>
      <c r="H799" s="43" t="s">
        <v>730</v>
      </c>
    </row>
    <row r="800" spans="1:8" ht="15.75">
      <c r="A800" s="171"/>
      <c r="B800" s="173" t="s">
        <v>42</v>
      </c>
      <c r="C800" s="167"/>
      <c r="D800" s="19" t="s">
        <v>666</v>
      </c>
      <c r="E800" s="152"/>
      <c r="F800" s="152"/>
      <c r="G800" s="152"/>
      <c r="H800" s="43" t="s">
        <v>787</v>
      </c>
    </row>
    <row r="801" spans="1:8" ht="15.75">
      <c r="A801" s="171"/>
      <c r="C801" s="19"/>
      <c r="D801" s="19" t="s">
        <v>667</v>
      </c>
      <c r="E801" s="152"/>
      <c r="F801" s="152"/>
      <c r="G801" s="152"/>
      <c r="H801" s="17" t="s">
        <v>777</v>
      </c>
    </row>
    <row r="802" spans="1:7" ht="15.75">
      <c r="A802" s="171"/>
      <c r="B802" s="22" t="s">
        <v>4</v>
      </c>
      <c r="C802" s="21">
        <v>363</v>
      </c>
      <c r="D802" s="5" t="s">
        <v>668</v>
      </c>
      <c r="E802" s="153"/>
      <c r="F802" s="153"/>
      <c r="G802" s="153"/>
    </row>
    <row r="803" spans="1:8" ht="16.5" thickBot="1">
      <c r="A803" s="172"/>
      <c r="B803" s="51"/>
      <c r="C803" s="51"/>
      <c r="D803" s="48" t="s">
        <v>25</v>
      </c>
      <c r="E803" s="155">
        <f>(E797+F797+G797+F799+E799+G799)/3/C802</f>
        <v>0.21763085399449036</v>
      </c>
      <c r="F803" s="156"/>
      <c r="G803" s="157"/>
      <c r="H803" s="51"/>
    </row>
    <row r="804" spans="1:7" ht="15.75">
      <c r="A804" s="170">
        <v>102</v>
      </c>
      <c r="B804" s="178">
        <v>692</v>
      </c>
      <c r="C804" s="175"/>
      <c r="D804" s="96" t="s">
        <v>674</v>
      </c>
      <c r="E804" s="106">
        <v>50</v>
      </c>
      <c r="F804" s="106">
        <v>33</v>
      </c>
      <c r="G804" s="107">
        <v>44</v>
      </c>
    </row>
    <row r="805" spans="1:8" ht="15.75">
      <c r="A805" s="171"/>
      <c r="B805" s="166" t="s">
        <v>29</v>
      </c>
      <c r="C805" s="167"/>
      <c r="D805" s="74" t="s">
        <v>675</v>
      </c>
      <c r="E805" s="16">
        <v>61</v>
      </c>
      <c r="F805" s="16">
        <v>83</v>
      </c>
      <c r="G805" s="102">
        <v>53</v>
      </c>
      <c r="H805" s="43" t="s">
        <v>730</v>
      </c>
    </row>
    <row r="806" spans="1:8" ht="15.75">
      <c r="A806" s="171"/>
      <c r="B806" s="166" t="s">
        <v>353</v>
      </c>
      <c r="C806" s="167"/>
      <c r="D806" s="74" t="s">
        <v>676</v>
      </c>
      <c r="E806" s="16">
        <v>32</v>
      </c>
      <c r="F806" s="16">
        <v>21</v>
      </c>
      <c r="G806" s="102">
        <v>87</v>
      </c>
      <c r="H806" s="43" t="s">
        <v>719</v>
      </c>
    </row>
    <row r="807" spans="1:8" ht="15.75">
      <c r="A807" s="171"/>
      <c r="B807" s="166" t="s">
        <v>42</v>
      </c>
      <c r="C807" s="167"/>
      <c r="D807" s="74" t="s">
        <v>677</v>
      </c>
      <c r="E807" s="16">
        <v>36</v>
      </c>
      <c r="F807" s="16">
        <v>74</v>
      </c>
      <c r="G807" s="102">
        <v>70</v>
      </c>
      <c r="H807" s="43" t="s">
        <v>81</v>
      </c>
    </row>
    <row r="808" spans="1:8" ht="16.5" thickBot="1">
      <c r="A808" s="172"/>
      <c r="B808" s="83" t="s">
        <v>4</v>
      </c>
      <c r="C808" s="34">
        <v>361</v>
      </c>
      <c r="D808" s="48" t="s">
        <v>25</v>
      </c>
      <c r="E808" s="155">
        <f>(E804+F804+G804+E805+F805+G805+E806+F806+G806+E807+F807+G807)/3/C808</f>
        <v>0.5946445060018467</v>
      </c>
      <c r="F808" s="156"/>
      <c r="G808" s="157"/>
      <c r="H808" s="51"/>
    </row>
    <row r="809" spans="1:8" ht="15.75">
      <c r="A809" s="170">
        <v>103</v>
      </c>
      <c r="B809" s="174">
        <v>693</v>
      </c>
      <c r="C809" s="175"/>
      <c r="D809" s="60" t="s">
        <v>678</v>
      </c>
      <c r="E809" s="106"/>
      <c r="F809" s="106"/>
      <c r="G809" s="107"/>
      <c r="H809" s="43" t="s">
        <v>4</v>
      </c>
    </row>
    <row r="810" spans="1:8" ht="15.75">
      <c r="A810" s="171"/>
      <c r="B810" s="3" t="s">
        <v>195</v>
      </c>
      <c r="C810" s="19"/>
      <c r="D810" s="25" t="s">
        <v>679</v>
      </c>
      <c r="E810" s="16"/>
      <c r="F810" s="16"/>
      <c r="G810" s="102"/>
      <c r="H810" s="43" t="s">
        <v>5</v>
      </c>
    </row>
    <row r="811" spans="1:8" ht="15.75">
      <c r="A811" s="171"/>
      <c r="B811" s="176" t="s">
        <v>669</v>
      </c>
      <c r="C811" s="177"/>
      <c r="D811" s="5"/>
      <c r="E811" s="16"/>
      <c r="F811" s="16"/>
      <c r="G811" s="102"/>
      <c r="H811" s="43" t="s">
        <v>6</v>
      </c>
    </row>
    <row r="812" spans="1:8" ht="16.5" thickBot="1">
      <c r="A812" s="172"/>
      <c r="B812" s="83" t="s">
        <v>4</v>
      </c>
      <c r="C812" s="34">
        <v>145</v>
      </c>
      <c r="D812" s="90" t="s">
        <v>25</v>
      </c>
      <c r="E812" s="155">
        <f>(E809+F809+G809+E810+F810+G810+E811+F811+G811)/3/C812</f>
        <v>0</v>
      </c>
      <c r="F812" s="156"/>
      <c r="G812" s="157"/>
      <c r="H812" s="51"/>
    </row>
    <row r="813" spans="1:7" ht="15.75">
      <c r="A813" s="170">
        <v>104</v>
      </c>
      <c r="B813" s="174">
        <v>694</v>
      </c>
      <c r="C813" s="175"/>
      <c r="D813" s="85" t="s">
        <v>680</v>
      </c>
      <c r="E813" s="154">
        <v>26</v>
      </c>
      <c r="F813" s="154">
        <v>19</v>
      </c>
      <c r="G813" s="154">
        <v>23</v>
      </c>
    </row>
    <row r="814" spans="1:8" ht="15.75">
      <c r="A814" s="171"/>
      <c r="B814" s="173" t="s">
        <v>195</v>
      </c>
      <c r="C814" s="167"/>
      <c r="D814" s="5" t="s">
        <v>670</v>
      </c>
      <c r="E814" s="153"/>
      <c r="F814" s="153"/>
      <c r="G814" s="153"/>
      <c r="H814" s="43" t="s">
        <v>731</v>
      </c>
    </row>
    <row r="815" spans="1:8" ht="15.75">
      <c r="A815" s="171"/>
      <c r="B815" s="173" t="s">
        <v>353</v>
      </c>
      <c r="C815" s="167"/>
      <c r="D815" s="26" t="s">
        <v>681</v>
      </c>
      <c r="E815" s="151">
        <v>38</v>
      </c>
      <c r="F815" s="151">
        <v>63</v>
      </c>
      <c r="G815" s="151">
        <v>89</v>
      </c>
      <c r="H815" s="43" t="s">
        <v>719</v>
      </c>
    </row>
    <row r="816" spans="1:8" ht="15.75">
      <c r="A816" s="171"/>
      <c r="B816" s="173"/>
      <c r="C816" s="167"/>
      <c r="D816" s="5" t="s">
        <v>671</v>
      </c>
      <c r="E816" s="153"/>
      <c r="F816" s="153"/>
      <c r="G816" s="153"/>
      <c r="H816" s="43" t="s">
        <v>81</v>
      </c>
    </row>
    <row r="817" spans="1:7" ht="15.75">
      <c r="A817" s="171"/>
      <c r="B817" s="22" t="s">
        <v>4</v>
      </c>
      <c r="C817" s="21">
        <v>145</v>
      </c>
      <c r="D817" s="25" t="s">
        <v>798</v>
      </c>
      <c r="E817" s="16">
        <v>46</v>
      </c>
      <c r="F817" s="16">
        <v>76</v>
      </c>
      <c r="G817" s="102">
        <v>46</v>
      </c>
    </row>
    <row r="818" spans="1:8" ht="16.5" thickBot="1">
      <c r="A818" s="172"/>
      <c r="B818" s="51"/>
      <c r="C818" s="29"/>
      <c r="D818" s="48" t="s">
        <v>25</v>
      </c>
      <c r="E818" s="155">
        <f>(E813+F813+G813+E815+F815+G815+E817+F817+G817)/3/C817</f>
        <v>0.9793103448275862</v>
      </c>
      <c r="F818" s="156"/>
      <c r="G818" s="157"/>
      <c r="H818" s="51"/>
    </row>
    <row r="819" spans="1:7" ht="15.75">
      <c r="A819" s="170">
        <v>105</v>
      </c>
      <c r="B819" s="174">
        <v>695</v>
      </c>
      <c r="C819" s="175"/>
      <c r="D819" s="95" t="s">
        <v>687</v>
      </c>
      <c r="E819" s="154">
        <v>67</v>
      </c>
      <c r="F819" s="154">
        <v>48</v>
      </c>
      <c r="G819" s="154">
        <v>39</v>
      </c>
    </row>
    <row r="820" spans="1:7" ht="15.75">
      <c r="A820" s="171"/>
      <c r="B820" s="173" t="s">
        <v>51</v>
      </c>
      <c r="C820" s="167"/>
      <c r="D820" s="19" t="s">
        <v>682</v>
      </c>
      <c r="E820" s="152"/>
      <c r="F820" s="152"/>
      <c r="G820" s="152"/>
    </row>
    <row r="821" spans="1:8" ht="15.75">
      <c r="A821" s="171"/>
      <c r="B821" s="173" t="s">
        <v>353</v>
      </c>
      <c r="C821" s="167"/>
      <c r="D821" s="5" t="s">
        <v>683</v>
      </c>
      <c r="E821" s="153"/>
      <c r="F821" s="153"/>
      <c r="G821" s="153"/>
      <c r="H821" s="43" t="s">
        <v>730</v>
      </c>
    </row>
    <row r="822" spans="1:8" ht="15.75">
      <c r="A822" s="171"/>
      <c r="B822" s="173" t="s">
        <v>42</v>
      </c>
      <c r="C822" s="167"/>
      <c r="D822" s="58" t="s">
        <v>686</v>
      </c>
      <c r="E822" s="151">
        <v>30</v>
      </c>
      <c r="F822" s="151">
        <v>13</v>
      </c>
      <c r="G822" s="151">
        <v>29</v>
      </c>
      <c r="H822" s="43" t="s">
        <v>719</v>
      </c>
    </row>
    <row r="823" spans="1:8" ht="15.75">
      <c r="A823" s="171"/>
      <c r="C823" s="19"/>
      <c r="D823" s="19" t="s">
        <v>684</v>
      </c>
      <c r="E823" s="152"/>
      <c r="F823" s="152"/>
      <c r="G823" s="152"/>
      <c r="H823" s="43" t="s">
        <v>737</v>
      </c>
    </row>
    <row r="824" spans="1:7" ht="15.75">
      <c r="A824" s="171"/>
      <c r="B824" s="22" t="s">
        <v>4</v>
      </c>
      <c r="C824" s="21">
        <v>581</v>
      </c>
      <c r="D824" s="5" t="s">
        <v>685</v>
      </c>
      <c r="E824" s="153"/>
      <c r="F824" s="153"/>
      <c r="G824" s="153"/>
    </row>
    <row r="825" spans="1:7" ht="15.75">
      <c r="A825" s="171"/>
      <c r="C825" s="19"/>
      <c r="D825" s="7" t="s">
        <v>688</v>
      </c>
      <c r="E825" s="32">
        <v>23</v>
      </c>
      <c r="F825" s="32">
        <v>22</v>
      </c>
      <c r="G825" s="104">
        <v>14</v>
      </c>
    </row>
    <row r="826" spans="1:7" ht="15.75">
      <c r="A826" s="171"/>
      <c r="C826" s="19"/>
      <c r="D826" s="7" t="s">
        <v>689</v>
      </c>
      <c r="E826" s="32">
        <v>6</v>
      </c>
      <c r="F826" s="32">
        <v>0</v>
      </c>
      <c r="G826" s="104">
        <v>0</v>
      </c>
    </row>
    <row r="827" spans="1:8" ht="16.5" thickBot="1">
      <c r="A827" s="172"/>
      <c r="B827" s="51"/>
      <c r="C827" s="51"/>
      <c r="D827" s="48" t="s">
        <v>25</v>
      </c>
      <c r="E827" s="155">
        <f>(E819+F819+G819+E822+F822+G822+E825+F825+G825+E826+F826+G826)/3/C824</f>
        <v>0.16695352839931152</v>
      </c>
      <c r="F827" s="156"/>
      <c r="G827" s="157"/>
      <c r="H827" s="51"/>
    </row>
    <row r="828" spans="1:8" ht="15.75">
      <c r="A828" s="170">
        <v>106</v>
      </c>
      <c r="B828" s="174">
        <v>696</v>
      </c>
      <c r="C828" s="175"/>
      <c r="D828" s="81"/>
      <c r="E828" s="154"/>
      <c r="F828" s="154"/>
      <c r="G828" s="154"/>
      <c r="H828" s="43" t="s">
        <v>4</v>
      </c>
    </row>
    <row r="829" spans="1:8" ht="15.75">
      <c r="A829" s="171"/>
      <c r="B829" s="173" t="s">
        <v>51</v>
      </c>
      <c r="C829" s="167"/>
      <c r="D829" s="19" t="s">
        <v>690</v>
      </c>
      <c r="E829" s="152"/>
      <c r="F829" s="152"/>
      <c r="G829" s="152"/>
      <c r="H829" s="43" t="s">
        <v>5</v>
      </c>
    </row>
    <row r="830" spans="1:8" ht="15.75">
      <c r="A830" s="171"/>
      <c r="B830" s="173" t="s">
        <v>353</v>
      </c>
      <c r="C830" s="167"/>
      <c r="D830" s="12"/>
      <c r="E830" s="153"/>
      <c r="F830" s="153"/>
      <c r="G830" s="153"/>
      <c r="H830" s="43" t="s">
        <v>6</v>
      </c>
    </row>
    <row r="831" spans="1:8" ht="16.5" thickBot="1">
      <c r="A831" s="172"/>
      <c r="B831" s="83" t="s">
        <v>4</v>
      </c>
      <c r="C831" s="34">
        <v>578</v>
      </c>
      <c r="D831" s="35" t="s">
        <v>25</v>
      </c>
      <c r="E831" s="156">
        <f>(E828+F828+G828)/3/C831</f>
        <v>0</v>
      </c>
      <c r="F831" s="156"/>
      <c r="G831" s="157"/>
      <c r="H831" s="51"/>
    </row>
    <row r="832" spans="1:7" ht="15.75">
      <c r="A832" s="170">
        <v>107</v>
      </c>
      <c r="B832" s="174">
        <v>697</v>
      </c>
      <c r="C832" s="175"/>
      <c r="D832" s="26" t="s">
        <v>701</v>
      </c>
      <c r="E832" s="154">
        <v>32</v>
      </c>
      <c r="F832" s="154">
        <v>45</v>
      </c>
      <c r="G832" s="154">
        <v>54</v>
      </c>
    </row>
    <row r="833" spans="1:7" ht="15.75">
      <c r="A833" s="171"/>
      <c r="B833" s="173" t="s">
        <v>51</v>
      </c>
      <c r="C833" s="167"/>
      <c r="D833" s="4" t="s">
        <v>692</v>
      </c>
      <c r="E833" s="152"/>
      <c r="F833" s="152"/>
      <c r="G833" s="152"/>
    </row>
    <row r="834" spans="1:7" ht="15.75">
      <c r="A834" s="171"/>
      <c r="B834" s="173" t="s">
        <v>41</v>
      </c>
      <c r="C834" s="167"/>
      <c r="D834" s="5" t="s">
        <v>693</v>
      </c>
      <c r="E834" s="153"/>
      <c r="F834" s="153"/>
      <c r="G834" s="153"/>
    </row>
    <row r="835" spans="1:8" ht="15.75">
      <c r="A835" s="171"/>
      <c r="B835" s="173" t="s">
        <v>691</v>
      </c>
      <c r="C835" s="167"/>
      <c r="D835" s="26" t="s">
        <v>702</v>
      </c>
      <c r="E835" s="151">
        <v>56</v>
      </c>
      <c r="F835" s="151">
        <v>72</v>
      </c>
      <c r="G835" s="151">
        <v>69</v>
      </c>
      <c r="H835" s="43" t="s">
        <v>735</v>
      </c>
    </row>
    <row r="836" spans="1:8" ht="15.75">
      <c r="A836" s="171"/>
      <c r="C836" s="19"/>
      <c r="D836" s="4" t="s">
        <v>694</v>
      </c>
      <c r="E836" s="152"/>
      <c r="F836" s="152"/>
      <c r="G836" s="152"/>
      <c r="H836" s="43" t="s">
        <v>799</v>
      </c>
    </row>
    <row r="837" spans="1:8" ht="15.75">
      <c r="A837" s="171"/>
      <c r="B837" s="22" t="s">
        <v>4</v>
      </c>
      <c r="C837" s="21">
        <v>578</v>
      </c>
      <c r="D837" s="4" t="s">
        <v>695</v>
      </c>
      <c r="E837" s="152"/>
      <c r="F837" s="152"/>
      <c r="G837" s="152"/>
      <c r="H837" s="43" t="s">
        <v>734</v>
      </c>
    </row>
    <row r="838" spans="1:7" ht="15.75">
      <c r="A838" s="171"/>
      <c r="C838" s="19"/>
      <c r="D838" s="4" t="s">
        <v>696</v>
      </c>
      <c r="E838" s="152"/>
      <c r="F838" s="152"/>
      <c r="G838" s="152"/>
    </row>
    <row r="839" spans="1:7" ht="15.75">
      <c r="A839" s="171"/>
      <c r="C839" s="19"/>
      <c r="D839" s="4" t="s">
        <v>697</v>
      </c>
      <c r="E839" s="152"/>
      <c r="F839" s="152"/>
      <c r="G839" s="152"/>
    </row>
    <row r="840" spans="1:7" ht="15.75">
      <c r="A840" s="171"/>
      <c r="C840" s="19"/>
      <c r="D840" s="4" t="s">
        <v>698</v>
      </c>
      <c r="E840" s="152"/>
      <c r="F840" s="152"/>
      <c r="G840" s="152"/>
    </row>
    <row r="841" spans="1:7" ht="15.75">
      <c r="A841" s="171"/>
      <c r="C841" s="19"/>
      <c r="D841" s="4" t="s">
        <v>699</v>
      </c>
      <c r="E841" s="152"/>
      <c r="F841" s="152"/>
      <c r="G841" s="152"/>
    </row>
    <row r="842" spans="1:7" ht="15.75">
      <c r="A842" s="171"/>
      <c r="C842" s="19"/>
      <c r="D842" s="5" t="s">
        <v>700</v>
      </c>
      <c r="E842" s="153"/>
      <c r="F842" s="153"/>
      <c r="G842" s="153"/>
    </row>
    <row r="843" spans="1:7" ht="15.75">
      <c r="A843" s="171"/>
      <c r="C843" s="19"/>
      <c r="D843" s="25" t="s">
        <v>703</v>
      </c>
      <c r="E843" s="16">
        <v>38</v>
      </c>
      <c r="F843" s="16">
        <v>58</v>
      </c>
      <c r="G843" s="102">
        <v>60</v>
      </c>
    </row>
    <row r="844" spans="1:8" ht="16.5" thickBot="1">
      <c r="A844" s="172"/>
      <c r="B844" s="51"/>
      <c r="C844" s="29"/>
      <c r="D844" s="90" t="s">
        <v>25</v>
      </c>
      <c r="E844" s="155">
        <f>(E832+F832+G832+E835+F835+G835+E843+F843+G843)/3/C837</f>
        <v>0.279123414071511</v>
      </c>
      <c r="F844" s="156"/>
      <c r="G844" s="157"/>
      <c r="H844" s="51"/>
    </row>
    <row r="845" spans="1:7" ht="15.75">
      <c r="A845" s="170">
        <v>108</v>
      </c>
      <c r="B845" s="174">
        <v>698</v>
      </c>
      <c r="C845" s="175"/>
      <c r="D845" s="85" t="s">
        <v>707</v>
      </c>
      <c r="E845" s="154">
        <v>62</v>
      </c>
      <c r="F845" s="154">
        <v>90</v>
      </c>
      <c r="G845" s="154">
        <v>41</v>
      </c>
    </row>
    <row r="846" spans="1:7" ht="15.75">
      <c r="A846" s="171"/>
      <c r="B846" s="173" t="s">
        <v>251</v>
      </c>
      <c r="C846" s="167"/>
      <c r="D846" s="5" t="s">
        <v>704</v>
      </c>
      <c r="E846" s="153"/>
      <c r="F846" s="153"/>
      <c r="G846" s="153"/>
    </row>
    <row r="847" spans="1:8" ht="15.75">
      <c r="A847" s="171"/>
      <c r="B847" s="173" t="s">
        <v>41</v>
      </c>
      <c r="C847" s="167"/>
      <c r="D847" s="26" t="s">
        <v>708</v>
      </c>
      <c r="E847" s="151">
        <v>76</v>
      </c>
      <c r="F847" s="151">
        <v>95</v>
      </c>
      <c r="G847" s="151">
        <v>92</v>
      </c>
      <c r="H847" s="43" t="s">
        <v>731</v>
      </c>
    </row>
    <row r="848" spans="1:8" ht="15.75">
      <c r="A848" s="171"/>
      <c r="B848" s="173" t="s">
        <v>691</v>
      </c>
      <c r="C848" s="167"/>
      <c r="D848" s="4" t="s">
        <v>705</v>
      </c>
      <c r="E848" s="152"/>
      <c r="F848" s="152"/>
      <c r="G848" s="152"/>
      <c r="H848" s="43" t="s">
        <v>738</v>
      </c>
    </row>
    <row r="849" spans="1:8" ht="15.75">
      <c r="A849" s="171"/>
      <c r="C849" s="19"/>
      <c r="D849" s="4" t="s">
        <v>706</v>
      </c>
      <c r="E849" s="152"/>
      <c r="F849" s="152"/>
      <c r="G849" s="152"/>
      <c r="H849" s="43" t="s">
        <v>737</v>
      </c>
    </row>
    <row r="850" spans="1:7" ht="15.75">
      <c r="A850" s="171"/>
      <c r="B850" s="71" t="s">
        <v>4</v>
      </c>
      <c r="C850" s="21">
        <v>910</v>
      </c>
      <c r="D850" s="5" t="s">
        <v>470</v>
      </c>
      <c r="E850" s="153"/>
      <c r="F850" s="153"/>
      <c r="G850" s="153"/>
    </row>
    <row r="851" spans="1:8" ht="16.5" thickBot="1">
      <c r="A851" s="172"/>
      <c r="B851" s="28"/>
      <c r="C851" s="29"/>
      <c r="D851" s="48" t="s">
        <v>25</v>
      </c>
      <c r="E851" s="155">
        <f>(E845+F845+G845+E847+F847+G847)/3/C850</f>
        <v>0.16703296703296702</v>
      </c>
      <c r="F851" s="156"/>
      <c r="G851" s="157"/>
      <c r="H851" s="51"/>
    </row>
    <row r="852" spans="1:8" ht="16.5" thickBot="1">
      <c r="A852" s="93"/>
      <c r="B852" s="51"/>
      <c r="C852" s="51"/>
      <c r="D852" s="51"/>
      <c r="E852" s="93"/>
      <c r="F852" s="93"/>
      <c r="G852" s="93"/>
      <c r="H852" s="51"/>
    </row>
    <row r="853" spans="1:7" ht="15.75">
      <c r="A853" s="170"/>
      <c r="B853" s="174" t="s">
        <v>709</v>
      </c>
      <c r="C853" s="175"/>
      <c r="D853" s="60" t="s">
        <v>597</v>
      </c>
      <c r="E853" s="106"/>
      <c r="F853" s="106"/>
      <c r="G853" s="107"/>
    </row>
    <row r="854" spans="1:7" ht="15.75">
      <c r="A854" s="171"/>
      <c r="B854" s="173" t="s">
        <v>51</v>
      </c>
      <c r="C854" s="167"/>
      <c r="D854" s="26" t="s">
        <v>439</v>
      </c>
      <c r="E854" s="14"/>
      <c r="F854" s="14"/>
      <c r="G854" s="89"/>
    </row>
    <row r="855" spans="1:8" ht="15.75">
      <c r="A855" s="171"/>
      <c r="B855" s="173" t="s">
        <v>353</v>
      </c>
      <c r="C855" s="167"/>
      <c r="D855" s="7" t="s">
        <v>802</v>
      </c>
      <c r="E855" s="32"/>
      <c r="F855" s="32"/>
      <c r="G855" s="104"/>
      <c r="H855" s="43" t="s">
        <v>4</v>
      </c>
    </row>
    <row r="856" spans="1:8" ht="15.75">
      <c r="A856" s="171"/>
      <c r="B856" s="173"/>
      <c r="C856" s="167"/>
      <c r="D856" s="7" t="s">
        <v>800</v>
      </c>
      <c r="E856" s="32"/>
      <c r="F856" s="32"/>
      <c r="G856" s="104"/>
      <c r="H856" s="43" t="s">
        <v>5</v>
      </c>
    </row>
    <row r="857" spans="1:8" ht="15.75">
      <c r="A857" s="171"/>
      <c r="B857" s="22" t="s">
        <v>4</v>
      </c>
      <c r="C857" s="21">
        <v>581</v>
      </c>
      <c r="D857" s="7" t="s">
        <v>434</v>
      </c>
      <c r="E857" s="32"/>
      <c r="F857" s="32"/>
      <c r="G857" s="104"/>
      <c r="H857" s="43" t="s">
        <v>6</v>
      </c>
    </row>
    <row r="858" spans="1:7" ht="15.75">
      <c r="A858" s="171"/>
      <c r="B858" s="22"/>
      <c r="C858" s="21"/>
      <c r="D858" s="7" t="s">
        <v>801</v>
      </c>
      <c r="E858" s="32"/>
      <c r="F858" s="32"/>
      <c r="G858" s="104"/>
    </row>
    <row r="859" spans="1:7" ht="15.75">
      <c r="A859" s="171"/>
      <c r="C859" s="19"/>
      <c r="D859" s="7" t="s">
        <v>611</v>
      </c>
      <c r="E859" s="32"/>
      <c r="F859" s="32"/>
      <c r="G859" s="104"/>
    </row>
    <row r="860" spans="1:7" ht="15.75">
      <c r="A860" s="171"/>
      <c r="C860" s="19"/>
      <c r="D860" s="25" t="s">
        <v>803</v>
      </c>
      <c r="E860" s="16"/>
      <c r="F860" s="16"/>
      <c r="G860" s="102"/>
    </row>
    <row r="861" spans="1:8" ht="16.5" thickBot="1">
      <c r="A861" s="172"/>
      <c r="B861" s="51"/>
      <c r="C861" s="29"/>
      <c r="D861" s="90" t="s">
        <v>25</v>
      </c>
      <c r="E861" s="158"/>
      <c r="F861" s="159"/>
      <c r="G861" s="160"/>
      <c r="H861" s="51"/>
    </row>
    <row r="862" spans="1:8" ht="15.75">
      <c r="A862" s="164"/>
      <c r="B862" s="168" t="s">
        <v>711</v>
      </c>
      <c r="C862" s="169"/>
      <c r="D862" s="5" t="s">
        <v>712</v>
      </c>
      <c r="E862" s="16">
        <v>6</v>
      </c>
      <c r="F862" s="16">
        <v>4</v>
      </c>
      <c r="G862" s="16">
        <v>5</v>
      </c>
      <c r="H862" s="4"/>
    </row>
    <row r="863" spans="1:8" ht="15.75">
      <c r="A863" s="164"/>
      <c r="B863" s="166" t="s">
        <v>29</v>
      </c>
      <c r="C863" s="167"/>
      <c r="D863" s="10" t="s">
        <v>713</v>
      </c>
      <c r="E863" s="32">
        <v>1</v>
      </c>
      <c r="F863" s="32">
        <v>10</v>
      </c>
      <c r="G863" s="32">
        <v>1</v>
      </c>
      <c r="H863" s="4"/>
    </row>
    <row r="864" spans="1:8" ht="15.75">
      <c r="A864" s="164"/>
      <c r="B864" s="166" t="s">
        <v>477</v>
      </c>
      <c r="C864" s="167"/>
      <c r="D864" s="10" t="s">
        <v>714</v>
      </c>
      <c r="E864" s="32">
        <v>0</v>
      </c>
      <c r="F864" s="32">
        <v>0</v>
      </c>
      <c r="G864" s="32">
        <v>0</v>
      </c>
      <c r="H864" s="17" t="s">
        <v>722</v>
      </c>
    </row>
    <row r="865" spans="1:8" ht="15.75">
      <c r="A865" s="164"/>
      <c r="B865" s="166"/>
      <c r="C865" s="167"/>
      <c r="D865" s="10" t="s">
        <v>715</v>
      </c>
      <c r="E865" s="32">
        <v>0</v>
      </c>
      <c r="F865" s="32">
        <v>1</v>
      </c>
      <c r="G865" s="32">
        <v>1</v>
      </c>
      <c r="H865" s="17" t="s">
        <v>797</v>
      </c>
    </row>
    <row r="866" spans="1:8" ht="15.75">
      <c r="A866" s="164"/>
      <c r="B866" s="38" t="s">
        <v>4</v>
      </c>
      <c r="C866" s="21">
        <v>363</v>
      </c>
      <c r="D866" s="10" t="s">
        <v>716</v>
      </c>
      <c r="E866" s="32">
        <v>2</v>
      </c>
      <c r="F866" s="32">
        <v>0</v>
      </c>
      <c r="G866" s="32">
        <v>4</v>
      </c>
      <c r="H866" s="17" t="s">
        <v>777</v>
      </c>
    </row>
    <row r="867" spans="1:8" ht="16.5" thickBot="1">
      <c r="A867" s="165"/>
      <c r="B867" s="28"/>
      <c r="C867" s="29"/>
      <c r="D867" s="35" t="s">
        <v>25</v>
      </c>
      <c r="E867" s="162">
        <f>(E862+F862+G862+E863+F863+G863+E864+F864+G864+E865+F865+G865+E866+F866+G866)/3/C866</f>
        <v>0.032139577594123045</v>
      </c>
      <c r="F867" s="162"/>
      <c r="G867" s="162"/>
      <c r="H867" s="27"/>
    </row>
    <row r="868" ht="15.75">
      <c r="A868" s="98"/>
    </row>
    <row r="869" ht="15.75">
      <c r="A869" s="98"/>
    </row>
    <row r="870" spans="1:7" ht="15.75">
      <c r="A870" s="98"/>
      <c r="C870" s="163" t="s">
        <v>717</v>
      </c>
      <c r="D870" s="163"/>
      <c r="E870" s="163"/>
      <c r="F870" s="163"/>
      <c r="G870" s="163"/>
    </row>
    <row r="871" spans="3:7" ht="15.75">
      <c r="C871" s="163"/>
      <c r="D871" s="163"/>
      <c r="E871" s="163"/>
      <c r="F871" s="163"/>
      <c r="G871" s="163"/>
    </row>
  </sheetData>
  <mergeCells count="959">
    <mergeCell ref="E386:G386"/>
    <mergeCell ref="E224:E225"/>
    <mergeCell ref="F224:F225"/>
    <mergeCell ref="G224:G225"/>
    <mergeCell ref="E381:E382"/>
    <mergeCell ref="F381:F382"/>
    <mergeCell ref="G381:G382"/>
    <mergeCell ref="E263:E265"/>
    <mergeCell ref="F263:F265"/>
    <mergeCell ref="G263:G265"/>
    <mergeCell ref="E262:G262"/>
    <mergeCell ref="E558:E560"/>
    <mergeCell ref="F558:F560"/>
    <mergeCell ref="G558:G560"/>
    <mergeCell ref="E554:E556"/>
    <mergeCell ref="F554:F556"/>
    <mergeCell ref="G554:G556"/>
    <mergeCell ref="E557:G557"/>
    <mergeCell ref="E541:G541"/>
    <mergeCell ref="E537:E540"/>
    <mergeCell ref="F537:F540"/>
    <mergeCell ref="G537:G540"/>
    <mergeCell ref="E504:G504"/>
    <mergeCell ref="E520:G520"/>
    <mergeCell ref="E517:E519"/>
    <mergeCell ref="F517:F519"/>
    <mergeCell ref="G517:G519"/>
    <mergeCell ref="E511:G511"/>
    <mergeCell ref="E477:G477"/>
    <mergeCell ref="E494:G494"/>
    <mergeCell ref="E492:E493"/>
    <mergeCell ref="F492:F493"/>
    <mergeCell ref="G492:G493"/>
    <mergeCell ref="E488:E489"/>
    <mergeCell ref="F488:F489"/>
    <mergeCell ref="G488:G489"/>
    <mergeCell ref="E491:G491"/>
    <mergeCell ref="E472:E473"/>
    <mergeCell ref="F472:F473"/>
    <mergeCell ref="G472:G473"/>
    <mergeCell ref="E474:E476"/>
    <mergeCell ref="F474:F476"/>
    <mergeCell ref="G474:G476"/>
    <mergeCell ref="E466:E468"/>
    <mergeCell ref="F466:F468"/>
    <mergeCell ref="G466:G468"/>
    <mergeCell ref="E469:E471"/>
    <mergeCell ref="F469:F471"/>
    <mergeCell ref="G469:G471"/>
    <mergeCell ref="F454:F458"/>
    <mergeCell ref="G454:G458"/>
    <mergeCell ref="E459:E463"/>
    <mergeCell ref="F459:F463"/>
    <mergeCell ref="G459:G463"/>
    <mergeCell ref="E445:E446"/>
    <mergeCell ref="F445:F446"/>
    <mergeCell ref="G445:G446"/>
    <mergeCell ref="E450:E451"/>
    <mergeCell ref="F450:F451"/>
    <mergeCell ref="G450:G451"/>
    <mergeCell ref="E449:G449"/>
    <mergeCell ref="E433:G433"/>
    <mergeCell ref="E430:E432"/>
    <mergeCell ref="F430:F432"/>
    <mergeCell ref="G430:G432"/>
    <mergeCell ref="G397:G399"/>
    <mergeCell ref="E402:E404"/>
    <mergeCell ref="F402:F404"/>
    <mergeCell ref="G402:G404"/>
    <mergeCell ref="E650:G650"/>
    <mergeCell ref="E156:E157"/>
    <mergeCell ref="F156:F157"/>
    <mergeCell ref="G156:G157"/>
    <mergeCell ref="E201:E202"/>
    <mergeCell ref="F201:F202"/>
    <mergeCell ref="G201:G202"/>
    <mergeCell ref="E227:G227"/>
    <mergeCell ref="E397:E399"/>
    <mergeCell ref="F397:F399"/>
    <mergeCell ref="A634:A639"/>
    <mergeCell ref="B640:C640"/>
    <mergeCell ref="B641:C641"/>
    <mergeCell ref="B634:C634"/>
    <mergeCell ref="B635:C635"/>
    <mergeCell ref="B636:C636"/>
    <mergeCell ref="B637:C637"/>
    <mergeCell ref="A640:A646"/>
    <mergeCell ref="B554:C554"/>
    <mergeCell ref="B555:C555"/>
    <mergeCell ref="B556:C556"/>
    <mergeCell ref="A554:A557"/>
    <mergeCell ref="B548:C548"/>
    <mergeCell ref="B549:C549"/>
    <mergeCell ref="E553:G553"/>
    <mergeCell ref="A546:A553"/>
    <mergeCell ref="E546:E547"/>
    <mergeCell ref="F546:F547"/>
    <mergeCell ref="G546:G547"/>
    <mergeCell ref="E549:E552"/>
    <mergeCell ref="F549:F552"/>
    <mergeCell ref="G549:G552"/>
    <mergeCell ref="E545:G545"/>
    <mergeCell ref="B546:C546"/>
    <mergeCell ref="B547:C547"/>
    <mergeCell ref="B542:C542"/>
    <mergeCell ref="B543:C543"/>
    <mergeCell ref="B544:C544"/>
    <mergeCell ref="B545:C545"/>
    <mergeCell ref="E542:E544"/>
    <mergeCell ref="F542:F544"/>
    <mergeCell ref="G542:G544"/>
    <mergeCell ref="B538:C538"/>
    <mergeCell ref="B539:C539"/>
    <mergeCell ref="B540:C540"/>
    <mergeCell ref="D537:D540"/>
    <mergeCell ref="E536:G536"/>
    <mergeCell ref="D530:D535"/>
    <mergeCell ref="B537:C537"/>
    <mergeCell ref="B532:C532"/>
    <mergeCell ref="E530:E535"/>
    <mergeCell ref="F530:F535"/>
    <mergeCell ref="G530:G535"/>
    <mergeCell ref="A517:A520"/>
    <mergeCell ref="A521:A529"/>
    <mergeCell ref="B530:C530"/>
    <mergeCell ref="B531:C531"/>
    <mergeCell ref="B522:C522"/>
    <mergeCell ref="B523:C523"/>
    <mergeCell ref="B524:C524"/>
    <mergeCell ref="A530:A536"/>
    <mergeCell ref="B533:C533"/>
    <mergeCell ref="E529:G529"/>
    <mergeCell ref="B519:C519"/>
    <mergeCell ref="D517:D519"/>
    <mergeCell ref="B521:C521"/>
    <mergeCell ref="B515:C515"/>
    <mergeCell ref="E516:G516"/>
    <mergeCell ref="B517:C517"/>
    <mergeCell ref="B518:C518"/>
    <mergeCell ref="B512:C512"/>
    <mergeCell ref="B513:C513"/>
    <mergeCell ref="B514:C514"/>
    <mergeCell ref="B505:C505"/>
    <mergeCell ref="B506:C506"/>
    <mergeCell ref="B507:C507"/>
    <mergeCell ref="B508:C508"/>
    <mergeCell ref="B495:C495"/>
    <mergeCell ref="B496:C496"/>
    <mergeCell ref="B497:C497"/>
    <mergeCell ref="B498:C498"/>
    <mergeCell ref="B492:C492"/>
    <mergeCell ref="B493:C493"/>
    <mergeCell ref="D492:D493"/>
    <mergeCell ref="E484:G484"/>
    <mergeCell ref="A478:A484"/>
    <mergeCell ref="B485:C485"/>
    <mergeCell ref="B486:C486"/>
    <mergeCell ref="B478:C478"/>
    <mergeCell ref="B479:C479"/>
    <mergeCell ref="B480:C480"/>
    <mergeCell ref="B481:C481"/>
    <mergeCell ref="A485:A491"/>
    <mergeCell ref="B487:C487"/>
    <mergeCell ref="B467:C467"/>
    <mergeCell ref="B468:C468"/>
    <mergeCell ref="B469:C469"/>
    <mergeCell ref="A466:A477"/>
    <mergeCell ref="B466:C466"/>
    <mergeCell ref="E465:G465"/>
    <mergeCell ref="A450:A465"/>
    <mergeCell ref="B450:C450"/>
    <mergeCell ref="B451:C451"/>
    <mergeCell ref="B452:C452"/>
    <mergeCell ref="B453:C453"/>
    <mergeCell ref="E452:E453"/>
    <mergeCell ref="F452:F453"/>
    <mergeCell ref="G452:G453"/>
    <mergeCell ref="E454:E458"/>
    <mergeCell ref="B447:C447"/>
    <mergeCell ref="B442:C442"/>
    <mergeCell ref="A440:A443"/>
    <mergeCell ref="B441:C441"/>
    <mergeCell ref="A444:A449"/>
    <mergeCell ref="B444:C444"/>
    <mergeCell ref="B445:C445"/>
    <mergeCell ref="B446:C446"/>
    <mergeCell ref="B437:C437"/>
    <mergeCell ref="B434:C434"/>
    <mergeCell ref="E443:G443"/>
    <mergeCell ref="D440:D442"/>
    <mergeCell ref="E440:E442"/>
    <mergeCell ref="F440:F442"/>
    <mergeCell ref="G440:G442"/>
    <mergeCell ref="E439:G439"/>
    <mergeCell ref="A434:A439"/>
    <mergeCell ref="B440:C440"/>
    <mergeCell ref="E429:G429"/>
    <mergeCell ref="B430:C430"/>
    <mergeCell ref="A430:A433"/>
    <mergeCell ref="B432:C432"/>
    <mergeCell ref="D430:D432"/>
    <mergeCell ref="A417:A429"/>
    <mergeCell ref="B435:C435"/>
    <mergeCell ref="B436:C436"/>
    <mergeCell ref="E416:G416"/>
    <mergeCell ref="B417:C417"/>
    <mergeCell ref="B418:C418"/>
    <mergeCell ref="B419:C419"/>
    <mergeCell ref="E405:G405"/>
    <mergeCell ref="B406:C406"/>
    <mergeCell ref="B407:C407"/>
    <mergeCell ref="B408:C408"/>
    <mergeCell ref="B398:C398"/>
    <mergeCell ref="B399:C399"/>
    <mergeCell ref="B400:C400"/>
    <mergeCell ref="B431:C431"/>
    <mergeCell ref="B409:C409"/>
    <mergeCell ref="B420:C420"/>
    <mergeCell ref="B397:C397"/>
    <mergeCell ref="B387:C387"/>
    <mergeCell ref="B388:C388"/>
    <mergeCell ref="B389:C389"/>
    <mergeCell ref="B390:C390"/>
    <mergeCell ref="E396:G396"/>
    <mergeCell ref="E387:G387"/>
    <mergeCell ref="E391:G391"/>
    <mergeCell ref="B381:C381"/>
    <mergeCell ref="B382:C382"/>
    <mergeCell ref="B383:C383"/>
    <mergeCell ref="B384:C384"/>
    <mergeCell ref="E392:E394"/>
    <mergeCell ref="F392:F394"/>
    <mergeCell ref="G392:G394"/>
    <mergeCell ref="B377:C377"/>
    <mergeCell ref="B378:C378"/>
    <mergeCell ref="B379:C379"/>
    <mergeCell ref="E380:G380"/>
    <mergeCell ref="E377:E378"/>
    <mergeCell ref="F377:F378"/>
    <mergeCell ref="G377:G378"/>
    <mergeCell ref="B365:C365"/>
    <mergeCell ref="B366:C366"/>
    <mergeCell ref="E375:G375"/>
    <mergeCell ref="B376:C376"/>
    <mergeCell ref="E371:E372"/>
    <mergeCell ref="F371:F372"/>
    <mergeCell ref="G371:G372"/>
    <mergeCell ref="B357:C357"/>
    <mergeCell ref="E362:G362"/>
    <mergeCell ref="B363:C363"/>
    <mergeCell ref="B364:C364"/>
    <mergeCell ref="E353:G353"/>
    <mergeCell ref="B354:C354"/>
    <mergeCell ref="B355:C355"/>
    <mergeCell ref="B356:C356"/>
    <mergeCell ref="B336:C336"/>
    <mergeCell ref="B337:C337"/>
    <mergeCell ref="E349:G349"/>
    <mergeCell ref="B350:C350"/>
    <mergeCell ref="D350:D352"/>
    <mergeCell ref="E350:E352"/>
    <mergeCell ref="F350:F352"/>
    <mergeCell ref="G350:G352"/>
    <mergeCell ref="B351:C351"/>
    <mergeCell ref="B352:C352"/>
    <mergeCell ref="B323:C323"/>
    <mergeCell ref="B324:C324"/>
    <mergeCell ref="E333:G333"/>
    <mergeCell ref="B334:C334"/>
    <mergeCell ref="E325:E326"/>
    <mergeCell ref="F325:F326"/>
    <mergeCell ref="G325:G326"/>
    <mergeCell ref="B315:C315"/>
    <mergeCell ref="E320:G320"/>
    <mergeCell ref="B321:C321"/>
    <mergeCell ref="B322:C322"/>
    <mergeCell ref="E311:G311"/>
    <mergeCell ref="B312:C312"/>
    <mergeCell ref="B313:C313"/>
    <mergeCell ref="B314:C314"/>
    <mergeCell ref="B308:C308"/>
    <mergeCell ref="B309:C309"/>
    <mergeCell ref="B310:C310"/>
    <mergeCell ref="A308:A311"/>
    <mergeCell ref="B291:C291"/>
    <mergeCell ref="E298:G298"/>
    <mergeCell ref="E307:G307"/>
    <mergeCell ref="B299:C299"/>
    <mergeCell ref="B300:C300"/>
    <mergeCell ref="B301:C301"/>
    <mergeCell ref="B302:C302"/>
    <mergeCell ref="E287:G287"/>
    <mergeCell ref="B288:C288"/>
    <mergeCell ref="B289:C289"/>
    <mergeCell ref="B290:C290"/>
    <mergeCell ref="B263:C263"/>
    <mergeCell ref="B335:C335"/>
    <mergeCell ref="B260:C260"/>
    <mergeCell ref="B264:C264"/>
    <mergeCell ref="B265:C265"/>
    <mergeCell ref="B261:C261"/>
    <mergeCell ref="B274:C274"/>
    <mergeCell ref="B275:C275"/>
    <mergeCell ref="B276:C276"/>
    <mergeCell ref="B277:C277"/>
    <mergeCell ref="E267:E269"/>
    <mergeCell ref="F267:F269"/>
    <mergeCell ref="G267:G269"/>
    <mergeCell ref="E273:G273"/>
    <mergeCell ref="B254:C254"/>
    <mergeCell ref="B255:C255"/>
    <mergeCell ref="E258:G258"/>
    <mergeCell ref="B259:C259"/>
    <mergeCell ref="B252:C252"/>
    <mergeCell ref="B253:C253"/>
    <mergeCell ref="B247:C247"/>
    <mergeCell ref="B248:C248"/>
    <mergeCell ref="B250:C250"/>
    <mergeCell ref="E251:G251"/>
    <mergeCell ref="B219:C219"/>
    <mergeCell ref="B220:C220"/>
    <mergeCell ref="B221:C221"/>
    <mergeCell ref="B222:C222"/>
    <mergeCell ref="E246:G246"/>
    <mergeCell ref="B228:C228"/>
    <mergeCell ref="B229:C229"/>
    <mergeCell ref="B230:C230"/>
    <mergeCell ref="B231:C231"/>
    <mergeCell ref="E22:E24"/>
    <mergeCell ref="F22:F24"/>
    <mergeCell ref="G22:G24"/>
    <mergeCell ref="E25:E26"/>
    <mergeCell ref="F25:F26"/>
    <mergeCell ref="G25:G26"/>
    <mergeCell ref="E21:G21"/>
    <mergeCell ref="B8:C8"/>
    <mergeCell ref="G14:G16"/>
    <mergeCell ref="E17:E19"/>
    <mergeCell ref="F17:F19"/>
    <mergeCell ref="G17:G19"/>
    <mergeCell ref="B12:C12"/>
    <mergeCell ref="A4:H4"/>
    <mergeCell ref="A3:H3"/>
    <mergeCell ref="B6:C6"/>
    <mergeCell ref="B7:C7"/>
    <mergeCell ref="E6:G6"/>
    <mergeCell ref="A1:H1"/>
    <mergeCell ref="A10:A21"/>
    <mergeCell ref="B9:C9"/>
    <mergeCell ref="E11:E12"/>
    <mergeCell ref="F11:F12"/>
    <mergeCell ref="G11:G12"/>
    <mergeCell ref="E14:E16"/>
    <mergeCell ref="F14:F16"/>
    <mergeCell ref="B11:C11"/>
    <mergeCell ref="B10:C10"/>
    <mergeCell ref="E27:E31"/>
    <mergeCell ref="F27:F31"/>
    <mergeCell ref="G27:G31"/>
    <mergeCell ref="E32:G32"/>
    <mergeCell ref="A22:A32"/>
    <mergeCell ref="B23:C23"/>
    <mergeCell ref="B24:C24"/>
    <mergeCell ref="B25:C25"/>
    <mergeCell ref="B22:C22"/>
    <mergeCell ref="E38:G38"/>
    <mergeCell ref="B33:C33"/>
    <mergeCell ref="B34:C34"/>
    <mergeCell ref="B35:C35"/>
    <mergeCell ref="B36:C36"/>
    <mergeCell ref="B39:C39"/>
    <mergeCell ref="B40:C40"/>
    <mergeCell ref="B41:C41"/>
    <mergeCell ref="B42:C42"/>
    <mergeCell ref="E39:E41"/>
    <mergeCell ref="F39:F41"/>
    <mergeCell ref="G39:G41"/>
    <mergeCell ref="E42:E44"/>
    <mergeCell ref="F42:F44"/>
    <mergeCell ref="G42:G44"/>
    <mergeCell ref="E45:E49"/>
    <mergeCell ref="F45:F49"/>
    <mergeCell ref="G45:G49"/>
    <mergeCell ref="E50:G50"/>
    <mergeCell ref="A33:A38"/>
    <mergeCell ref="A39:A50"/>
    <mergeCell ref="E57:G57"/>
    <mergeCell ref="E54:E56"/>
    <mergeCell ref="F54:F56"/>
    <mergeCell ref="G54:G56"/>
    <mergeCell ref="B51:C51"/>
    <mergeCell ref="B52:C52"/>
    <mergeCell ref="B54:C54"/>
    <mergeCell ref="B53:C53"/>
    <mergeCell ref="G61:G63"/>
    <mergeCell ref="E51:E52"/>
    <mergeCell ref="F51:F52"/>
    <mergeCell ref="G51:G52"/>
    <mergeCell ref="E64:G64"/>
    <mergeCell ref="B58:C58"/>
    <mergeCell ref="B59:C59"/>
    <mergeCell ref="B60:C60"/>
    <mergeCell ref="B61:C61"/>
    <mergeCell ref="E58:E59"/>
    <mergeCell ref="F58:F59"/>
    <mergeCell ref="G58:G59"/>
    <mergeCell ref="E61:E63"/>
    <mergeCell ref="F61:F63"/>
    <mergeCell ref="B65:C65"/>
    <mergeCell ref="B66:C66"/>
    <mergeCell ref="B67:C67"/>
    <mergeCell ref="B68:C68"/>
    <mergeCell ref="E65:E68"/>
    <mergeCell ref="F65:F68"/>
    <mergeCell ref="G65:G68"/>
    <mergeCell ref="E69:E70"/>
    <mergeCell ref="F69:F70"/>
    <mergeCell ref="G69:G70"/>
    <mergeCell ref="G71:G75"/>
    <mergeCell ref="B80:C80"/>
    <mergeCell ref="B81:C81"/>
    <mergeCell ref="E80:E81"/>
    <mergeCell ref="F80:F81"/>
    <mergeCell ref="G80:G81"/>
    <mergeCell ref="E79:G79"/>
    <mergeCell ref="E71:E75"/>
    <mergeCell ref="F71:F75"/>
    <mergeCell ref="B82:C82"/>
    <mergeCell ref="B83:C83"/>
    <mergeCell ref="E85:G85"/>
    <mergeCell ref="E83:E84"/>
    <mergeCell ref="F83:F84"/>
    <mergeCell ref="G83:G84"/>
    <mergeCell ref="B86:C86"/>
    <mergeCell ref="B87:C87"/>
    <mergeCell ref="B88:C88"/>
    <mergeCell ref="B89:C89"/>
    <mergeCell ref="E93:G93"/>
    <mergeCell ref="E86:E87"/>
    <mergeCell ref="F86:F87"/>
    <mergeCell ref="G86:G87"/>
    <mergeCell ref="E89:E90"/>
    <mergeCell ref="F89:F90"/>
    <mergeCell ref="G89:G90"/>
    <mergeCell ref="E91:E92"/>
    <mergeCell ref="F91:F92"/>
    <mergeCell ref="G91:G92"/>
    <mergeCell ref="E99:G99"/>
    <mergeCell ref="B94:C94"/>
    <mergeCell ref="B95:C95"/>
    <mergeCell ref="B96:C96"/>
    <mergeCell ref="B97:C97"/>
    <mergeCell ref="E115:G115"/>
    <mergeCell ref="E100:E103"/>
    <mergeCell ref="F100:F103"/>
    <mergeCell ref="G100:G103"/>
    <mergeCell ref="E104:E105"/>
    <mergeCell ref="F104:F105"/>
    <mergeCell ref="G104:G105"/>
    <mergeCell ref="E106:E109"/>
    <mergeCell ref="F106:F109"/>
    <mergeCell ref="G106:G109"/>
    <mergeCell ref="E110:E114"/>
    <mergeCell ref="F110:F114"/>
    <mergeCell ref="G110:G114"/>
    <mergeCell ref="B100:C100"/>
    <mergeCell ref="B101:C101"/>
    <mergeCell ref="B102:C102"/>
    <mergeCell ref="B103:C103"/>
    <mergeCell ref="B116:C116"/>
    <mergeCell ref="B117:C117"/>
    <mergeCell ref="B118:C118"/>
    <mergeCell ref="A116:A124"/>
    <mergeCell ref="B119:C119"/>
    <mergeCell ref="E124:G124"/>
    <mergeCell ref="E121:E122"/>
    <mergeCell ref="F121:F122"/>
    <mergeCell ref="G121:G122"/>
    <mergeCell ref="E130:G130"/>
    <mergeCell ref="A125:A130"/>
    <mergeCell ref="B125:C125"/>
    <mergeCell ref="B126:C126"/>
    <mergeCell ref="B127:C127"/>
    <mergeCell ref="B128:C128"/>
    <mergeCell ref="B144:C144"/>
    <mergeCell ref="B131:C131"/>
    <mergeCell ref="B132:C132"/>
    <mergeCell ref="B133:C133"/>
    <mergeCell ref="B134:C134"/>
    <mergeCell ref="E140:G140"/>
    <mergeCell ref="E162:G162"/>
    <mergeCell ref="B151:C151"/>
    <mergeCell ref="B152:C152"/>
    <mergeCell ref="B153:C153"/>
    <mergeCell ref="B154:C154"/>
    <mergeCell ref="E150:G150"/>
    <mergeCell ref="B141:C141"/>
    <mergeCell ref="B142:C142"/>
    <mergeCell ref="B143:C143"/>
    <mergeCell ref="B163:C163"/>
    <mergeCell ref="B164:C164"/>
    <mergeCell ref="B165:C165"/>
    <mergeCell ref="B166:C166"/>
    <mergeCell ref="E170:G170"/>
    <mergeCell ref="B171:C171"/>
    <mergeCell ref="B172:C172"/>
    <mergeCell ref="B173:C173"/>
    <mergeCell ref="B174:C174"/>
    <mergeCell ref="E181:G181"/>
    <mergeCell ref="B182:C182"/>
    <mergeCell ref="B183:C183"/>
    <mergeCell ref="B184:C184"/>
    <mergeCell ref="B185:C185"/>
    <mergeCell ref="E194:G194"/>
    <mergeCell ref="E182:E183"/>
    <mergeCell ref="F182:F183"/>
    <mergeCell ref="G182:G183"/>
    <mergeCell ref="E184:E185"/>
    <mergeCell ref="F184:F185"/>
    <mergeCell ref="G184:G185"/>
    <mergeCell ref="E186:E188"/>
    <mergeCell ref="F186:F188"/>
    <mergeCell ref="G186:G188"/>
    <mergeCell ref="E189:E192"/>
    <mergeCell ref="F189:F192"/>
    <mergeCell ref="G189:G192"/>
    <mergeCell ref="B195:C195"/>
    <mergeCell ref="B196:C196"/>
    <mergeCell ref="B197:C197"/>
    <mergeCell ref="E198:G198"/>
    <mergeCell ref="E211:G211"/>
    <mergeCell ref="B199:C199"/>
    <mergeCell ref="B200:C200"/>
    <mergeCell ref="B201:C201"/>
    <mergeCell ref="B202:C202"/>
    <mergeCell ref="E208:E209"/>
    <mergeCell ref="F208:F209"/>
    <mergeCell ref="G208:G209"/>
    <mergeCell ref="E218:G218"/>
    <mergeCell ref="A212:A218"/>
    <mergeCell ref="B212:C212"/>
    <mergeCell ref="B213:C213"/>
    <mergeCell ref="B215:C215"/>
    <mergeCell ref="B558:C558"/>
    <mergeCell ref="B559:C559"/>
    <mergeCell ref="B560:C560"/>
    <mergeCell ref="A558:A561"/>
    <mergeCell ref="E561:G561"/>
    <mergeCell ref="B562:C562"/>
    <mergeCell ref="B563:C563"/>
    <mergeCell ref="B564:C564"/>
    <mergeCell ref="B565:C565"/>
    <mergeCell ref="B569:C569"/>
    <mergeCell ref="B570:C570"/>
    <mergeCell ref="B571:C571"/>
    <mergeCell ref="B572:C572"/>
    <mergeCell ref="E568:G568"/>
    <mergeCell ref="E575:G575"/>
    <mergeCell ref="E580:G580"/>
    <mergeCell ref="B576:C576"/>
    <mergeCell ref="B577:C577"/>
    <mergeCell ref="B578:C578"/>
    <mergeCell ref="E569:E570"/>
    <mergeCell ref="F569:F570"/>
    <mergeCell ref="G569:G570"/>
    <mergeCell ref="B581:C581"/>
    <mergeCell ref="B582:C582"/>
    <mergeCell ref="B583:C583"/>
    <mergeCell ref="A581:A584"/>
    <mergeCell ref="B588:C588"/>
    <mergeCell ref="A585:A590"/>
    <mergeCell ref="E590:G590"/>
    <mergeCell ref="E584:G584"/>
    <mergeCell ref="B585:C585"/>
    <mergeCell ref="B586:C586"/>
    <mergeCell ref="B587:C587"/>
    <mergeCell ref="B591:C591"/>
    <mergeCell ref="B592:C592"/>
    <mergeCell ref="B593:C593"/>
    <mergeCell ref="B594:C594"/>
    <mergeCell ref="E597:G597"/>
    <mergeCell ref="B598:C598"/>
    <mergeCell ref="B599:C599"/>
    <mergeCell ref="B600:C600"/>
    <mergeCell ref="E601:G601"/>
    <mergeCell ref="D598:D600"/>
    <mergeCell ref="A598:A601"/>
    <mergeCell ref="B602:C602"/>
    <mergeCell ref="E598:E600"/>
    <mergeCell ref="F598:F600"/>
    <mergeCell ref="G598:G600"/>
    <mergeCell ref="B603:C603"/>
    <mergeCell ref="B604:C604"/>
    <mergeCell ref="B605:C605"/>
    <mergeCell ref="A602:A611"/>
    <mergeCell ref="B615:C615"/>
    <mergeCell ref="E626:G626"/>
    <mergeCell ref="A612:A626"/>
    <mergeCell ref="B627:C627"/>
    <mergeCell ref="E627:E629"/>
    <mergeCell ref="F627:F629"/>
    <mergeCell ref="G627:G629"/>
    <mergeCell ref="B612:C612"/>
    <mergeCell ref="B613:C613"/>
    <mergeCell ref="B614:C614"/>
    <mergeCell ref="B651:C651"/>
    <mergeCell ref="B652:C652"/>
    <mergeCell ref="B653:C653"/>
    <mergeCell ref="B629:C629"/>
    <mergeCell ref="B630:C630"/>
    <mergeCell ref="B642:C642"/>
    <mergeCell ref="B643:C643"/>
    <mergeCell ref="B649:C649"/>
    <mergeCell ref="B647:C647"/>
    <mergeCell ref="B648:C648"/>
    <mergeCell ref="D655:D657"/>
    <mergeCell ref="E655:E657"/>
    <mergeCell ref="E658:G658"/>
    <mergeCell ref="E654:G654"/>
    <mergeCell ref="F655:F657"/>
    <mergeCell ref="G655:G657"/>
    <mergeCell ref="B659:C659"/>
    <mergeCell ref="B660:C660"/>
    <mergeCell ref="B661:C661"/>
    <mergeCell ref="B662:C662"/>
    <mergeCell ref="A51:A57"/>
    <mergeCell ref="A58:A64"/>
    <mergeCell ref="A100:A115"/>
    <mergeCell ref="A94:A99"/>
    <mergeCell ref="A80:A85"/>
    <mergeCell ref="A86:A93"/>
    <mergeCell ref="A65:A79"/>
    <mergeCell ref="A131:A140"/>
    <mergeCell ref="A141:A150"/>
    <mergeCell ref="A151:A162"/>
    <mergeCell ref="A171:A181"/>
    <mergeCell ref="A182:A194"/>
    <mergeCell ref="A163:A170"/>
    <mergeCell ref="A199:A211"/>
    <mergeCell ref="A219:A227"/>
    <mergeCell ref="A195:A198"/>
    <mergeCell ref="A228:A246"/>
    <mergeCell ref="A252:A258"/>
    <mergeCell ref="A263:A273"/>
    <mergeCell ref="A274:A287"/>
    <mergeCell ref="A247:A251"/>
    <mergeCell ref="A259:A262"/>
    <mergeCell ref="A288:A298"/>
    <mergeCell ref="A299:A307"/>
    <mergeCell ref="A312:A320"/>
    <mergeCell ref="A321:A333"/>
    <mergeCell ref="A334:A349"/>
    <mergeCell ref="A354:A362"/>
    <mergeCell ref="A363:A375"/>
    <mergeCell ref="A376:A380"/>
    <mergeCell ref="A350:A353"/>
    <mergeCell ref="A381:A386"/>
    <mergeCell ref="A387:A396"/>
    <mergeCell ref="A397:A405"/>
    <mergeCell ref="A406:A416"/>
    <mergeCell ref="A492:A494"/>
    <mergeCell ref="A495:A504"/>
    <mergeCell ref="A505:A511"/>
    <mergeCell ref="A512:A516"/>
    <mergeCell ref="A537:A541"/>
    <mergeCell ref="A576:A580"/>
    <mergeCell ref="A569:A575"/>
    <mergeCell ref="A562:A568"/>
    <mergeCell ref="A542:A545"/>
    <mergeCell ref="A591:A597"/>
    <mergeCell ref="A627:A633"/>
    <mergeCell ref="A659:A665"/>
    <mergeCell ref="B666:C666"/>
    <mergeCell ref="B657:C657"/>
    <mergeCell ref="A655:A658"/>
    <mergeCell ref="A651:A654"/>
    <mergeCell ref="B655:C655"/>
    <mergeCell ref="B656:C656"/>
    <mergeCell ref="A647:A650"/>
    <mergeCell ref="B685:C685"/>
    <mergeCell ref="A683:A686"/>
    <mergeCell ref="B667:C667"/>
    <mergeCell ref="B668:C668"/>
    <mergeCell ref="B669:C669"/>
    <mergeCell ref="A666:A673"/>
    <mergeCell ref="E691:G691"/>
    <mergeCell ref="A687:A691"/>
    <mergeCell ref="A674:A682"/>
    <mergeCell ref="B683:C683"/>
    <mergeCell ref="B684:C684"/>
    <mergeCell ref="G683:G685"/>
    <mergeCell ref="B674:C674"/>
    <mergeCell ref="B675:C675"/>
    <mergeCell ref="B676:C676"/>
    <mergeCell ref="B677:C677"/>
    <mergeCell ref="B692:C692"/>
    <mergeCell ref="B693:C693"/>
    <mergeCell ref="B687:C687"/>
    <mergeCell ref="B688:C688"/>
    <mergeCell ref="B689:C689"/>
    <mergeCell ref="B690:C690"/>
    <mergeCell ref="B694:C694"/>
    <mergeCell ref="B695:C695"/>
    <mergeCell ref="A692:A700"/>
    <mergeCell ref="E700:G700"/>
    <mergeCell ref="E692:E693"/>
    <mergeCell ref="F692:F693"/>
    <mergeCell ref="G692:G693"/>
    <mergeCell ref="E695:E696"/>
    <mergeCell ref="F695:F696"/>
    <mergeCell ref="G695:G696"/>
    <mergeCell ref="A701:A705"/>
    <mergeCell ref="B706:C706"/>
    <mergeCell ref="B707:C707"/>
    <mergeCell ref="B708:C708"/>
    <mergeCell ref="B701:C701"/>
    <mergeCell ref="B702:C702"/>
    <mergeCell ref="B703:C703"/>
    <mergeCell ref="B704:C704"/>
    <mergeCell ref="B709:C709"/>
    <mergeCell ref="A706:A715"/>
    <mergeCell ref="E715:G715"/>
    <mergeCell ref="B716:C716"/>
    <mergeCell ref="B717:C717"/>
    <mergeCell ref="B718:C718"/>
    <mergeCell ref="B719:C719"/>
    <mergeCell ref="A716:A720"/>
    <mergeCell ref="E720:G720"/>
    <mergeCell ref="E718:E719"/>
    <mergeCell ref="F718:F719"/>
    <mergeCell ref="G718:G719"/>
    <mergeCell ref="B724:C724"/>
    <mergeCell ref="A721:A726"/>
    <mergeCell ref="E726:G726"/>
    <mergeCell ref="B727:C727"/>
    <mergeCell ref="E722:E723"/>
    <mergeCell ref="F722:F723"/>
    <mergeCell ref="G722:G723"/>
    <mergeCell ref="B721:C721"/>
    <mergeCell ref="B722:C722"/>
    <mergeCell ref="B723:C723"/>
    <mergeCell ref="B728:C728"/>
    <mergeCell ref="B729:C729"/>
    <mergeCell ref="B730:C730"/>
    <mergeCell ref="A727:A735"/>
    <mergeCell ref="E735:G735"/>
    <mergeCell ref="B736:C736"/>
    <mergeCell ref="B737:C737"/>
    <mergeCell ref="B738:C738"/>
    <mergeCell ref="E736:E738"/>
    <mergeCell ref="F736:F738"/>
    <mergeCell ref="G736:G738"/>
    <mergeCell ref="A736:A739"/>
    <mergeCell ref="B740:C740"/>
    <mergeCell ref="B741:C741"/>
    <mergeCell ref="B742:C742"/>
    <mergeCell ref="A740:A743"/>
    <mergeCell ref="E743:G743"/>
    <mergeCell ref="B744:C744"/>
    <mergeCell ref="B745:C745"/>
    <mergeCell ref="B747:C747"/>
    <mergeCell ref="A744:A750"/>
    <mergeCell ref="E750:G750"/>
    <mergeCell ref="B751:C751"/>
    <mergeCell ref="B752:C752"/>
    <mergeCell ref="B753:C753"/>
    <mergeCell ref="A751:A754"/>
    <mergeCell ref="B755:C755"/>
    <mergeCell ref="B763:C763"/>
    <mergeCell ref="A763:A771"/>
    <mergeCell ref="B756:C756"/>
    <mergeCell ref="B757:C757"/>
    <mergeCell ref="B758:C758"/>
    <mergeCell ref="A755:A762"/>
    <mergeCell ref="B773:C773"/>
    <mergeCell ref="B774:C774"/>
    <mergeCell ref="B764:C764"/>
    <mergeCell ref="B765:C765"/>
    <mergeCell ref="B766:C766"/>
    <mergeCell ref="A776:A779"/>
    <mergeCell ref="B780:C780"/>
    <mergeCell ref="A780:A785"/>
    <mergeCell ref="E775:G775"/>
    <mergeCell ref="A772:A775"/>
    <mergeCell ref="B776:C776"/>
    <mergeCell ref="E772:E774"/>
    <mergeCell ref="F772:F774"/>
    <mergeCell ref="G772:G774"/>
    <mergeCell ref="B772:C772"/>
    <mergeCell ref="B783:C783"/>
    <mergeCell ref="E785:G785"/>
    <mergeCell ref="B778:C778"/>
    <mergeCell ref="E779:G779"/>
    <mergeCell ref="B781:C781"/>
    <mergeCell ref="B782:C782"/>
    <mergeCell ref="A786:A796"/>
    <mergeCell ref="E789:E795"/>
    <mergeCell ref="E796:G796"/>
    <mergeCell ref="E786:E787"/>
    <mergeCell ref="F786:F787"/>
    <mergeCell ref="G786:G787"/>
    <mergeCell ref="B786:C786"/>
    <mergeCell ref="B787:C787"/>
    <mergeCell ref="B797:C797"/>
    <mergeCell ref="F797:F798"/>
    <mergeCell ref="G797:G798"/>
    <mergeCell ref="B788:C788"/>
    <mergeCell ref="B789:C789"/>
    <mergeCell ref="F789:F795"/>
    <mergeCell ref="G789:G795"/>
    <mergeCell ref="F799:F802"/>
    <mergeCell ref="G799:G802"/>
    <mergeCell ref="A797:A803"/>
    <mergeCell ref="B804:C804"/>
    <mergeCell ref="B798:C798"/>
    <mergeCell ref="B799:C799"/>
    <mergeCell ref="B800:C800"/>
    <mergeCell ref="E797:E798"/>
    <mergeCell ref="E799:E802"/>
    <mergeCell ref="E803:G803"/>
    <mergeCell ref="B805:C805"/>
    <mergeCell ref="B806:C806"/>
    <mergeCell ref="B807:C807"/>
    <mergeCell ref="A804:A808"/>
    <mergeCell ref="B809:C809"/>
    <mergeCell ref="B811:C811"/>
    <mergeCell ref="A809:A812"/>
    <mergeCell ref="B813:C813"/>
    <mergeCell ref="B814:C814"/>
    <mergeCell ref="B815:C815"/>
    <mergeCell ref="B816:C816"/>
    <mergeCell ref="A813:A818"/>
    <mergeCell ref="E827:G827"/>
    <mergeCell ref="E818:G818"/>
    <mergeCell ref="E812:G812"/>
    <mergeCell ref="E808:G808"/>
    <mergeCell ref="E813:E814"/>
    <mergeCell ref="F813:F814"/>
    <mergeCell ref="G813:G814"/>
    <mergeCell ref="E815:E816"/>
    <mergeCell ref="F815:F816"/>
    <mergeCell ref="G815:G816"/>
    <mergeCell ref="A819:A827"/>
    <mergeCell ref="B828:C828"/>
    <mergeCell ref="B829:C829"/>
    <mergeCell ref="B830:C830"/>
    <mergeCell ref="B819:C819"/>
    <mergeCell ref="B820:C820"/>
    <mergeCell ref="B821:C821"/>
    <mergeCell ref="B822:C822"/>
    <mergeCell ref="A828:A831"/>
    <mergeCell ref="A832:A844"/>
    <mergeCell ref="E844:G844"/>
    <mergeCell ref="E832:E834"/>
    <mergeCell ref="F832:F834"/>
    <mergeCell ref="G832:G834"/>
    <mergeCell ref="E835:E842"/>
    <mergeCell ref="G835:G842"/>
    <mergeCell ref="F835:F842"/>
    <mergeCell ref="B835:C835"/>
    <mergeCell ref="B832:C832"/>
    <mergeCell ref="E831:G831"/>
    <mergeCell ref="E828:E830"/>
    <mergeCell ref="F828:F830"/>
    <mergeCell ref="G828:G830"/>
    <mergeCell ref="B833:C833"/>
    <mergeCell ref="B846:C846"/>
    <mergeCell ref="B847:C847"/>
    <mergeCell ref="B848:C848"/>
    <mergeCell ref="B845:C845"/>
    <mergeCell ref="B834:C834"/>
    <mergeCell ref="G847:G850"/>
    <mergeCell ref="E851:G851"/>
    <mergeCell ref="A845:A851"/>
    <mergeCell ref="E847:E850"/>
    <mergeCell ref="F847:F850"/>
    <mergeCell ref="E845:E846"/>
    <mergeCell ref="F845:F846"/>
    <mergeCell ref="G845:G846"/>
    <mergeCell ref="A853:A861"/>
    <mergeCell ref="B855:C855"/>
    <mergeCell ref="B856:C856"/>
    <mergeCell ref="E861:G861"/>
    <mergeCell ref="B853:C853"/>
    <mergeCell ref="B854:C854"/>
    <mergeCell ref="C871:G871"/>
    <mergeCell ref="E867:G867"/>
    <mergeCell ref="A862:A867"/>
    <mergeCell ref="C870:G870"/>
    <mergeCell ref="B863:C863"/>
    <mergeCell ref="B864:C864"/>
    <mergeCell ref="B865:C865"/>
    <mergeCell ref="B862:C862"/>
    <mergeCell ref="E633:G633"/>
    <mergeCell ref="E639:G639"/>
    <mergeCell ref="E646:G646"/>
    <mergeCell ref="E572:E574"/>
    <mergeCell ref="F572:F574"/>
    <mergeCell ref="G572:G574"/>
    <mergeCell ref="E576:E577"/>
    <mergeCell ref="F576:F577"/>
    <mergeCell ref="G576:G577"/>
    <mergeCell ref="E611:G611"/>
    <mergeCell ref="E670:E672"/>
    <mergeCell ref="F670:F672"/>
    <mergeCell ref="G670:G672"/>
    <mergeCell ref="E665:G665"/>
    <mergeCell ref="E673:G673"/>
    <mergeCell ref="E674:E676"/>
    <mergeCell ref="F674:F676"/>
    <mergeCell ref="G674:G676"/>
    <mergeCell ref="E677:E680"/>
    <mergeCell ref="F677:F680"/>
    <mergeCell ref="G677:G680"/>
    <mergeCell ref="E688:E689"/>
    <mergeCell ref="F688:F689"/>
    <mergeCell ref="G688:G689"/>
    <mergeCell ref="E686:G686"/>
    <mergeCell ref="E682:G682"/>
    <mergeCell ref="E683:E685"/>
    <mergeCell ref="F683:F685"/>
    <mergeCell ref="F707:F709"/>
    <mergeCell ref="G707:G709"/>
    <mergeCell ref="E705:G705"/>
    <mergeCell ref="E697:E699"/>
    <mergeCell ref="F697:F699"/>
    <mergeCell ref="G697:G699"/>
    <mergeCell ref="E701:E702"/>
    <mergeCell ref="F701:F702"/>
    <mergeCell ref="G701:G702"/>
    <mergeCell ref="E740:E742"/>
    <mergeCell ref="F740:F742"/>
    <mergeCell ref="G740:G742"/>
    <mergeCell ref="E739:G739"/>
    <mergeCell ref="E754:G754"/>
    <mergeCell ref="E762:G762"/>
    <mergeCell ref="E771:G771"/>
    <mergeCell ref="E781:E782"/>
    <mergeCell ref="F781:F782"/>
    <mergeCell ref="G781:G782"/>
    <mergeCell ref="E765:E770"/>
    <mergeCell ref="F765:F770"/>
    <mergeCell ref="G765:G770"/>
    <mergeCell ref="E819:E821"/>
    <mergeCell ref="F819:F821"/>
    <mergeCell ref="G819:G821"/>
    <mergeCell ref="E822:E824"/>
    <mergeCell ref="F822:F824"/>
    <mergeCell ref="G822:G824"/>
    <mergeCell ref="E630:E632"/>
    <mergeCell ref="F630:F632"/>
    <mergeCell ref="G630:G632"/>
    <mergeCell ref="E712:E713"/>
    <mergeCell ref="F712:F713"/>
    <mergeCell ref="G712:G713"/>
    <mergeCell ref="E703:E704"/>
    <mergeCell ref="F703:F704"/>
    <mergeCell ref="G703:G704"/>
    <mergeCell ref="E707:E709"/>
  </mergeCells>
  <printOptions/>
  <pageMargins left="0.76" right="0.29" top="0.2" bottom="0.17" header="0.17" footer="0.17"/>
  <pageSetup horizontalDpi="600" verticalDpi="600" orientation="portrait" paperSize="9" scale="84" r:id="rId1"/>
  <rowBreaks count="15" manualBreakCount="15">
    <brk id="57" max="7" man="1"/>
    <brk id="115" max="7" man="1"/>
    <brk id="170" max="7" man="1"/>
    <brk id="227" max="7" man="1"/>
    <brk id="287" max="7" man="1"/>
    <brk id="349" max="7" man="1"/>
    <brk id="405" max="7" man="1"/>
    <brk id="465" max="7" man="1"/>
    <brk id="520" max="7" man="1"/>
    <brk id="580" max="7" man="1"/>
    <brk id="639" max="7" man="1"/>
    <brk id="700" max="7" man="1"/>
    <brk id="762" max="7" man="1"/>
    <brk id="818" max="7" man="1"/>
    <brk id="87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Шушенского района "ТЭС"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Клейкин</dc:creator>
  <cp:keywords/>
  <dc:description/>
  <cp:lastModifiedBy>User</cp:lastModifiedBy>
  <cp:lastPrinted>2016-01-11T07:06:04Z</cp:lastPrinted>
  <dcterms:created xsi:type="dcterms:W3CDTF">2015-11-17T06:17:31Z</dcterms:created>
  <dcterms:modified xsi:type="dcterms:W3CDTF">2017-10-23T07:06:53Z</dcterms:modified>
  <cp:category/>
  <cp:version/>
  <cp:contentType/>
  <cp:contentStatus/>
</cp:coreProperties>
</file>